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\Desktop\71-B\"/>
    </mc:Choice>
  </mc:AlternateContent>
  <bookViews>
    <workbookView xWindow="0" yWindow="0" windowWidth="25125" windowHeight="12885" tabRatio="833"/>
  </bookViews>
  <sheets>
    <sheet name="QTY" sheetId="1" r:id="rId1"/>
  </sheets>
  <definedNames>
    <definedName name="_xlnm.Print_Area" localSheetId="0">QTY!$A$1:$P$73</definedName>
    <definedName name="_xlnm.Print_Titles" localSheetId="0">QTY!$60:$60</definedName>
    <definedName name="TotalMonthlyExpenses">SUM(#REF!)</definedName>
    <definedName name="TotalMonthlyIncome">SUM(#REF!)</definedName>
  </definedNames>
  <calcPr calcId="162913"/>
</workbook>
</file>

<file path=xl/calcChain.xml><?xml version="1.0" encoding="utf-8"?>
<calcChain xmlns="http://schemas.openxmlformats.org/spreadsheetml/2006/main">
  <c r="B137" i="1" l="1"/>
  <c r="B136" i="1"/>
  <c r="B71" i="1" l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H114" i="1"/>
  <c r="H135" i="1" l="1"/>
  <c r="H134" i="1"/>
  <c r="P120" i="1" l="1"/>
  <c r="P86" i="1" l="1"/>
  <c r="B197" i="1" l="1"/>
  <c r="P142" i="1" l="1"/>
  <c r="P197" i="1"/>
  <c r="B64" i="1"/>
  <c r="B65" i="1"/>
  <c r="B66" i="1"/>
  <c r="B67" i="1"/>
  <c r="B68" i="1"/>
  <c r="B69" i="1"/>
  <c r="B70" i="1"/>
  <c r="P200" i="1" l="1"/>
  <c r="P202" i="1" s="1"/>
  <c r="P201" i="1" l="1"/>
  <c r="P203" i="1" s="1"/>
  <c r="B203" i="1"/>
  <c r="B202" i="1"/>
  <c r="B201" i="1"/>
  <c r="B200" i="1"/>
  <c r="B63" i="1"/>
</calcChain>
</file>

<file path=xl/sharedStrings.xml><?xml version="1.0" encoding="utf-8"?>
<sst xmlns="http://schemas.openxmlformats.org/spreadsheetml/2006/main" count="269" uniqueCount="154">
  <si>
    <t>S#</t>
  </si>
  <si>
    <t>CSI NO</t>
  </si>
  <si>
    <t>QTY.</t>
  </si>
  <si>
    <t>DETAIL #</t>
  </si>
  <si>
    <t>LS</t>
  </si>
  <si>
    <t>SUPERVISION</t>
  </si>
  <si>
    <t>DIVISION 01 - GENERAL REQUIREMENTS</t>
  </si>
  <si>
    <t>Subtotal</t>
  </si>
  <si>
    <t>Calc.</t>
  </si>
  <si>
    <t>MOBILIZATION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</si>
  <si>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</si>
  <si>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</si>
  <si>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</si>
  <si>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</si>
  <si>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</si>
  <si>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</si>
  <si>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</si>
  <si>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</si>
  <si>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G.Total</t>
  </si>
  <si>
    <t>Please review prices before submission of bid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</si>
  <si>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</si>
  <si>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</si>
  <si>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</si>
  <si>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</si>
  <si>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</si>
  <si>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</si>
  <si>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</si>
  <si>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</si>
  <si>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</si>
  <si>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</si>
  <si>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</si>
  <si>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</si>
  <si>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</si>
  <si>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</si>
  <si>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LF</t>
  </si>
  <si>
    <t>DIVISION 31 - EARTHWORK</t>
  </si>
  <si>
    <t>CY</t>
  </si>
  <si>
    <t>DIVISION 32 - EXTERIOR IMPROVEMENT</t>
  </si>
  <si>
    <t>CONCRETE WORK</t>
  </si>
  <si>
    <t>ASPHALT PAVING</t>
  </si>
  <si>
    <t>Project:</t>
  </si>
  <si>
    <t># OF CARPORTS:</t>
  </si>
  <si>
    <t># OF APTS:</t>
  </si>
  <si>
    <t>TOTAL NRSF:</t>
  </si>
  <si>
    <t>Location (City, State):</t>
  </si>
  <si>
    <t># OF GARAGES</t>
  </si>
  <si>
    <t># STUDIO:</t>
  </si>
  <si>
    <t>TOTAL GSF:</t>
  </si>
  <si>
    <t>SF</t>
  </si>
  <si>
    <t>SITE PREPARATION</t>
  </si>
  <si>
    <t>EA</t>
  </si>
  <si>
    <t>DIVISION 02 - EXISTING CONDITIONS</t>
  </si>
  <si>
    <t>SELECTIVE REMOVALS AND DEMOLITION</t>
  </si>
  <si>
    <t>Cut</t>
  </si>
  <si>
    <t>Fill</t>
  </si>
  <si>
    <t>PAVEMENT MARKING</t>
  </si>
  <si>
    <t>UTILITIES</t>
  </si>
  <si>
    <t>EXCAVATION</t>
  </si>
  <si>
    <t>BEDDING</t>
  </si>
  <si>
    <t>BACK FILLING</t>
  </si>
  <si>
    <t>Add Contractor's overhead &amp; profit @ 15%</t>
  </si>
  <si>
    <t>EROSION &amp; SEDIMENTATION CONTOL</t>
  </si>
  <si>
    <t>REMOVE EXISTING CURB</t>
  </si>
  <si>
    <t>SAWCUT</t>
  </si>
  <si>
    <t>(6") CONCRETE CURB</t>
  </si>
  <si>
    <t>STABALIZED CONSTRUCTION ENTRANCE</t>
  </si>
  <si>
    <t>REMOVE EXISTING PAVEMENT</t>
  </si>
  <si>
    <t>STORM DRAINAGE</t>
  </si>
  <si>
    <t>STOP BAR</t>
  </si>
  <si>
    <t>IMPORT Soil</t>
  </si>
  <si>
    <t>TOPSOIL</t>
  </si>
  <si>
    <t>SCOUR HOLE</t>
  </si>
  <si>
    <t>FILTER FABRIC</t>
  </si>
  <si>
    <t>(2") HMA 9.5mm M64 SURFACE COURSE</t>
  </si>
  <si>
    <t>GEOTEXTILE FABRIC</t>
  </si>
  <si>
    <t>REMOVE EXISTING CONCRETE PAD</t>
  </si>
  <si>
    <t>REMOVE EXISTING STRUCTURE</t>
  </si>
  <si>
    <t>REMOVE EXISTING GRAVEL</t>
  </si>
  <si>
    <t>CONVERT EXISTING TYPE "B" INLET TO TYPE "E" INLET</t>
  </si>
  <si>
    <t>(12") HDPE</t>
  </si>
  <si>
    <t>(12") RCP</t>
  </si>
  <si>
    <t>(15") RCP</t>
  </si>
  <si>
    <t>(18") RCP</t>
  </si>
  <si>
    <t>(15'W) PRECAST BOX CULVERT</t>
  </si>
  <si>
    <t>TRENCH DRAIN</t>
  </si>
  <si>
    <t>TOPSOIL STOCKPILE</t>
  </si>
  <si>
    <t>INLET PROTECTION</t>
  </si>
  <si>
    <t>RELOCATE EXISTIN POLE</t>
  </si>
  <si>
    <t>ABANDONED EXISTING INLETS</t>
  </si>
  <si>
    <t>WATER UTILITIES</t>
  </si>
  <si>
    <t>FIRE HYDRANT</t>
  </si>
  <si>
    <t xml:space="preserve">SANITARY SEWER </t>
  </si>
  <si>
    <t>(6") DIP DOMESTIC WATER LINE</t>
  </si>
  <si>
    <t>(6") DUCTILE IRON FIRE WATER</t>
  </si>
  <si>
    <t>(4") DUCTILE IRON FIRE WATER</t>
  </si>
  <si>
    <t>(1-1/4") PEP GAS SERVICE LINE</t>
  </si>
  <si>
    <t>U/G TEC LINE</t>
  </si>
  <si>
    <t>(4") PAVEMENT SRIPPING</t>
  </si>
  <si>
    <t>ADA PAVEMENT SIGN</t>
  </si>
  <si>
    <t>(R1-1) STOP SIGN</t>
  </si>
  <si>
    <t>(6'H) CHAIN LINK FENCE</t>
  </si>
  <si>
    <t>(4") PVC SANITARY PIPE</t>
  </si>
  <si>
    <t>(2") PVC SANITARY PIPE</t>
  </si>
  <si>
    <t>(12") DIP</t>
  </si>
  <si>
    <t>ROOF LEADER</t>
  </si>
  <si>
    <t>SILL FENCE</t>
  </si>
  <si>
    <t>TURBIDITY BARRIER</t>
  </si>
  <si>
    <t>DEPRESSED CURB</t>
  </si>
  <si>
    <t>REMOVE EXISTING CHAINLINK FENCE</t>
  </si>
  <si>
    <t>REMOVE EXISTING CULVERT PIPE</t>
  </si>
  <si>
    <t>TRASH ENCLOSURE</t>
  </si>
  <si>
    <t>(6'H) BOARD FENCE</t>
  </si>
  <si>
    <t>(6.5'x4') TRASH DUMPSTER</t>
  </si>
  <si>
    <t>(3'x3') RECYCLING CAN</t>
  </si>
  <si>
    <t>(8"D) D50 STONE</t>
  </si>
  <si>
    <t>DOGHOUSE MANHOLE (RIM: 49.25)</t>
  </si>
  <si>
    <t>SANITARY EJECTOR PUMP</t>
  </si>
  <si>
    <t>TEST SOIL COMPACTION</t>
  </si>
  <si>
    <t>REVEGETATE EXISTING IMPERVIOUS</t>
  </si>
  <si>
    <t xml:space="preserve">GRADING </t>
  </si>
  <si>
    <t>LANDSCAPE AREA</t>
  </si>
  <si>
    <t>HARDSCAPE AREA</t>
  </si>
  <si>
    <t>BUILDING PAD AREA</t>
  </si>
  <si>
    <t>EXPORT Soil</t>
  </si>
  <si>
    <t>(4"x4") GALV. STEEL POST. (6'H)</t>
  </si>
  <si>
    <t>DRY UTILITIES</t>
  </si>
  <si>
    <t>(6") RPDA W/ ENCLOSURE. (ASSUMED)</t>
  </si>
  <si>
    <t>(8"X6") TEE. (ASSUMED)</t>
  </si>
  <si>
    <t>(6") GATE VALVE. (ASSUMED)</t>
  </si>
  <si>
    <t>TYPE "A" INLET (RIM: 48.00, INV: 45.43). (2.57 VLF)</t>
  </si>
  <si>
    <t>TYPE "B" INLET (RIM: 48.44, INV: 45.95). (2.54 VLF)</t>
  </si>
  <si>
    <t>TYPE "B" INLET (RIM: 48.10, INV: 45.60). (2.50 VLF)</t>
  </si>
  <si>
    <t>TYPE "B" INLET (RIM: 48.10, INV: 44.50). (3.60 VLF)</t>
  </si>
  <si>
    <t>TYPE "B" INLET (RIM: 47.25, INV: 42.95). (4.30 VLF)</t>
  </si>
  <si>
    <t>TYPE "B" INLET (RIM: 47.25, INV: 42.80). (4.45 VLF)</t>
  </si>
  <si>
    <t>TYPE "B" INLET (RIM: 51.45, INV: 46.45). (5.00 VLF)</t>
  </si>
  <si>
    <t>TYPE "B" INLET (RIM: 52.60, INV: 48.10). (4.50 VLF)</t>
  </si>
  <si>
    <t>TYPE "B" INLET (RIM: 53.60, INV: 48.75). (4.85 VLF)</t>
  </si>
  <si>
    <t>TYPE "B" INLET (RIM: 55.00, INV: 51.75). (3.25 VLF)</t>
  </si>
  <si>
    <t>MANHOLE (RIM: 54.65, INV: 49.05). (5.60 VLF)</t>
  </si>
  <si>
    <t>MANHOLE (RIM: 52.60, INV: 48.10). (4.50 VLF)</t>
  </si>
  <si>
    <t>CONC. HEADWALL</t>
  </si>
  <si>
    <t>71-B</t>
  </si>
  <si>
    <t>TRENCH SOIL EXPORT</t>
  </si>
  <si>
    <t>ASPHALT PAVEMENT</t>
  </si>
  <si>
    <t>(6") DENSE GRADED AGGREGRATE</t>
  </si>
  <si>
    <t>(5") HMA 25mm M64 BASE COURSE</t>
  </si>
  <si>
    <t>SHEET#3</t>
  </si>
  <si>
    <t>SHEET#6</t>
  </si>
  <si>
    <t>SHEET#4</t>
  </si>
  <si>
    <t>SHEET#10</t>
  </si>
  <si>
    <t>SHEET#7</t>
  </si>
  <si>
    <t>SITE RETAINING WALLS</t>
  </si>
  <si>
    <t>RETAINING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</si>
</sst>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00000"/>
    <numFmt numFmtId="165" formatCode="&quot;$&quot;#,##0"/>
    <numFmt numFmtId="166" formatCode="_(* #,##0.000_);_(* \(#,##0.000\);_(* &quot;-&quot;???_);_(@_)"/>
    <numFmt numFmtId="167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7" borderId="11" applyBorder="0">
      <alignment horizontal="center" vertical="center"/>
    </xf>
    <xf numFmtId="0" fontId="2" fillId="8" borderId="11" applyBorder="0">
      <alignment horizontal="center" vertical="center"/>
    </xf>
    <xf numFmtId="0" fontId="2" fillId="9" borderId="14">
      <alignment horizontal="center" vertical="center"/>
    </xf>
    <xf numFmtId="0" fontId="1" fillId="7" borderId="11" applyBorder="0">
      <alignment horizontal="center" vertical="center"/>
    </xf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0"/>
    <xf numFmtId="0" fontId="1" fillId="8" borderId="11" applyBorder="0">
      <alignment horizontal="center" vertical="center"/>
    </xf>
    <xf numFmtId="0" fontId="1" fillId="9" borderId="14">
      <alignment horizontal="center" vertical="center"/>
    </xf>
  </cellStyleXfs>
  <cellXfs count="22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vertical="center" wrapText="1"/>
    </xf>
    <xf numFmtId="14" fontId="2" fillId="6" borderId="0" xfId="0" applyNumberFormat="1" applyFont="1" applyFill="1" applyBorder="1" applyAlignment="1">
      <alignment vertical="center" wrapText="1"/>
    </xf>
    <xf numFmtId="0" fontId="10" fillId="6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0" fontId="10" fillId="6" borderId="0" xfId="0" applyFont="1" applyFill="1" applyBorder="1" applyAlignment="1">
      <alignment horizontal="right" vertical="center"/>
    </xf>
    <xf numFmtId="0" fontId="13" fillId="6" borderId="1" xfId="6" applyFont="1" applyFill="1" applyBorder="1" applyAlignment="1">
      <alignment horizontal="left" vertical="center" wrapText="1"/>
    </xf>
    <xf numFmtId="0" fontId="10" fillId="6" borderId="1" xfId="6" applyFont="1" applyFill="1" applyBorder="1" applyAlignment="1">
      <alignment horizontal="right" vertical="center" wrapText="1"/>
    </xf>
    <xf numFmtId="0" fontId="10" fillId="6" borderId="3" xfId="6" applyFont="1" applyFill="1" applyBorder="1" applyAlignment="1">
      <alignment horizontal="center" vertical="center" wrapText="1"/>
    </xf>
    <xf numFmtId="0" fontId="10" fillId="6" borderId="18" xfId="6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16" fillId="6" borderId="0" xfId="7" applyFont="1" applyFill="1" applyAlignment="1" applyProtection="1">
      <alignment horizontal="center" vertical="center" wrapText="1"/>
    </xf>
    <xf numFmtId="1" fontId="2" fillId="6" borderId="0" xfId="0" applyNumberFormat="1" applyFont="1" applyFill="1" applyAlignment="1">
      <alignment horizontal="center" vertical="center" wrapText="1"/>
    </xf>
    <xf numFmtId="1" fontId="9" fillId="6" borderId="0" xfId="0" applyNumberFormat="1" applyFont="1" applyFill="1" applyAlignment="1">
      <alignment horizontal="center" vertical="center" wrapText="1"/>
    </xf>
    <xf numFmtId="1" fontId="13" fillId="6" borderId="1" xfId="1" applyNumberFormat="1" applyFont="1" applyFill="1" applyBorder="1" applyAlignment="1">
      <alignment horizontal="center" vertical="center" wrapText="1"/>
    </xf>
    <xf numFmtId="1" fontId="10" fillId="6" borderId="3" xfId="6" applyNumberFormat="1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2" fillId="6" borderId="18" xfId="1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right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4" fillId="6" borderId="1" xfId="6" applyFont="1" applyFill="1" applyBorder="1" applyAlignment="1">
      <alignment horizontal="right" vertical="center" wrapText="1"/>
    </xf>
    <xf numFmtId="42" fontId="2" fillId="6" borderId="0" xfId="0" applyNumberFormat="1" applyFont="1" applyFill="1" applyAlignment="1">
      <alignment vertical="center" wrapText="1"/>
    </xf>
    <xf numFmtId="42" fontId="2" fillId="6" borderId="0" xfId="0" applyNumberFormat="1" applyFont="1" applyFill="1" applyBorder="1" applyAlignment="1">
      <alignment vertical="center" wrapText="1"/>
    </xf>
    <xf numFmtId="42" fontId="12" fillId="6" borderId="7" xfId="1" applyNumberFormat="1" applyFont="1" applyFill="1" applyBorder="1" applyAlignment="1">
      <alignment horizontal="center" vertical="center" wrapText="1"/>
    </xf>
    <xf numFmtId="42" fontId="10" fillId="6" borderId="8" xfId="6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165" fontId="13" fillId="6" borderId="7" xfId="1" applyNumberFormat="1" applyFont="1" applyFill="1" applyBorder="1" applyAlignment="1">
      <alignment horizontal="center" vertical="center" wrapText="1"/>
    </xf>
    <xf numFmtId="0" fontId="13" fillId="6" borderId="1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0" fontId="1" fillId="7" borderId="25" xfId="8" applyFont="1" applyFill="1" applyBorder="1" applyAlignment="1">
      <alignment horizontal="center" vertical="center" wrapText="1"/>
    </xf>
    <xf numFmtId="0" fontId="1" fillId="7" borderId="26" xfId="8" applyFont="1" applyFill="1" applyBorder="1" applyAlignment="1">
      <alignment horizontal="center" vertical="center" wrapText="1"/>
    </xf>
    <xf numFmtId="0" fontId="1" fillId="7" borderId="27" xfId="8" applyFont="1" applyFill="1" applyBorder="1" applyAlignment="1">
      <alignment horizontal="center" vertical="center" wrapText="1"/>
    </xf>
    <xf numFmtId="164" fontId="1" fillId="6" borderId="26" xfId="0" applyNumberFormat="1" applyFont="1" applyFill="1" applyBorder="1" applyAlignment="1">
      <alignment horizontal="center" vertical="center" wrapText="1"/>
    </xf>
    <xf numFmtId="1" fontId="1" fillId="7" borderId="26" xfId="8" applyNumberFormat="1" applyFont="1" applyFill="1" applyBorder="1" applyAlignment="1">
      <alignment horizontal="center" vertical="center" wrapText="1"/>
    </xf>
    <xf numFmtId="42" fontId="1" fillId="7" borderId="26" xfId="8" applyNumberFormat="1" applyFont="1" applyFill="1" applyBorder="1" applyAlignment="1">
      <alignment horizontal="center" vertical="center" wrapText="1"/>
    </xf>
    <xf numFmtId="42" fontId="1" fillId="7" borderId="28" xfId="8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165" fontId="10" fillId="6" borderId="3" xfId="6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42" fontId="10" fillId="6" borderId="3" xfId="6" applyNumberFormat="1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164" fontId="13" fillId="6" borderId="15" xfId="0" applyNumberFormat="1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right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 wrapText="1"/>
    </xf>
    <xf numFmtId="167" fontId="10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right" vertical="center" wrapText="1"/>
    </xf>
    <xf numFmtId="2" fontId="14" fillId="6" borderId="1" xfId="1" applyNumberFormat="1" applyFont="1" applyFill="1" applyBorder="1" applyAlignment="1">
      <alignment horizontal="right" vertical="center" wrapText="1"/>
    </xf>
    <xf numFmtId="167" fontId="14" fillId="6" borderId="1" xfId="0" applyNumberFormat="1" applyFont="1" applyFill="1" applyBorder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167" fontId="14" fillId="6" borderId="1" xfId="6" applyNumberFormat="1" applyFont="1" applyFill="1" applyBorder="1" applyAlignment="1">
      <alignment horizontal="center" vertical="center" wrapText="1"/>
    </xf>
    <xf numFmtId="167" fontId="14" fillId="6" borderId="15" xfId="6" applyNumberFormat="1" applyFont="1" applyFill="1" applyBorder="1" applyAlignment="1">
      <alignment horizontal="center" vertical="center" wrapText="1"/>
    </xf>
    <xf numFmtId="2" fontId="1" fillId="6" borderId="15" xfId="0" applyNumberFormat="1" applyFont="1" applyFill="1" applyBorder="1" applyAlignment="1">
      <alignment horizontal="right" vertical="center" wrapText="1"/>
    </xf>
    <xf numFmtId="2" fontId="14" fillId="6" borderId="15" xfId="1" applyNumberFormat="1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" fontId="1" fillId="7" borderId="11" xfId="11" applyNumberFormat="1" applyFont="1" applyFill="1" applyBorder="1" applyAlignment="1">
      <alignment horizontal="center" vertical="center" wrapText="1"/>
    </xf>
    <xf numFmtId="0" fontId="1" fillId="7" borderId="12" xfId="11" applyFont="1" applyFill="1" applyBorder="1" applyAlignment="1">
      <alignment horizontal="center" vertical="center" wrapText="1"/>
    </xf>
    <xf numFmtId="42" fontId="1" fillId="7" borderId="12" xfId="11" applyNumberFormat="1" applyFont="1" applyFill="1" applyBorder="1" applyAlignment="1">
      <alignment horizontal="center" vertical="center" wrapText="1"/>
    </xf>
    <xf numFmtId="42" fontId="1" fillId="7" borderId="13" xfId="11" applyNumberFormat="1" applyFont="1" applyFill="1" applyBorder="1" applyAlignment="1">
      <alignment horizontal="center" vertical="center" wrapText="1"/>
    </xf>
    <xf numFmtId="0" fontId="1" fillId="7" borderId="34" xfId="1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2" fontId="12" fillId="6" borderId="11" xfId="1" applyNumberFormat="1" applyFont="1" applyFill="1" applyBorder="1" applyAlignment="1">
      <alignment horizontal="center" vertical="center" wrapText="1"/>
    </xf>
    <xf numFmtId="2" fontId="12" fillId="6" borderId="1" xfId="1" applyNumberFormat="1" applyFont="1" applyFill="1" applyBorder="1" applyAlignment="1">
      <alignment horizontal="center" vertical="center" wrapText="1"/>
    </xf>
    <xf numFmtId="167" fontId="1" fillId="6" borderId="20" xfId="6" applyNumberFormat="1" applyFont="1" applyFill="1" applyBorder="1" applyAlignment="1">
      <alignment horizontal="center" vertical="center" wrapText="1"/>
    </xf>
    <xf numFmtId="2" fontId="1" fillId="6" borderId="20" xfId="6" applyNumberFormat="1" applyFont="1" applyFill="1" applyBorder="1" applyAlignment="1">
      <alignment horizontal="center" vertical="center" wrapText="1"/>
    </xf>
    <xf numFmtId="42" fontId="1" fillId="6" borderId="7" xfId="6" applyNumberFormat="1" applyFont="1" applyFill="1" applyBorder="1" applyAlignment="1">
      <alignment horizontal="center" vertical="center" wrapText="1"/>
    </xf>
    <xf numFmtId="42" fontId="10" fillId="6" borderId="8" xfId="0" applyNumberFormat="1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66" fontId="1" fillId="6" borderId="3" xfId="0" applyNumberFormat="1" applyFont="1" applyFill="1" applyBorder="1" applyAlignment="1">
      <alignment horizontal="center" vertical="center" wrapText="1"/>
    </xf>
    <xf numFmtId="41" fontId="1" fillId="6" borderId="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7" borderId="12" xfId="11" applyNumberFormat="1" applyFont="1" applyFill="1" applyBorder="1" applyAlignment="1">
      <alignment horizontal="center" vertical="center" wrapText="1"/>
    </xf>
    <xf numFmtId="2" fontId="12" fillId="0" borderId="11" xfId="1" applyNumberFormat="1" applyFont="1" applyFill="1" applyBorder="1" applyAlignment="1">
      <alignment horizontal="center" vertical="center" wrapText="1"/>
    </xf>
    <xf numFmtId="2" fontId="1" fillId="0" borderId="20" xfId="6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67" fontId="1" fillId="6" borderId="1" xfId="6" applyNumberFormat="1" applyFont="1" applyFill="1" applyBorder="1" applyAlignment="1">
      <alignment horizontal="center" vertical="center" wrapText="1"/>
    </xf>
    <xf numFmtId="2" fontId="1" fillId="6" borderId="1" xfId="6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2" fillId="6" borderId="20" xfId="1" applyNumberFormat="1" applyFont="1" applyFill="1" applyBorder="1" applyAlignment="1">
      <alignment horizontal="center" vertical="center" wrapText="1"/>
    </xf>
    <xf numFmtId="2" fontId="12" fillId="6" borderId="15" xfId="1" applyNumberFormat="1" applyFont="1" applyFill="1" applyBorder="1" applyAlignment="1">
      <alignment horizontal="center" vertical="center" wrapText="1"/>
    </xf>
    <xf numFmtId="42" fontId="12" fillId="6" borderId="16" xfId="1" applyNumberFormat="1" applyFont="1" applyFill="1" applyBorder="1" applyAlignment="1">
      <alignment horizontal="center" vertical="center" wrapText="1"/>
    </xf>
    <xf numFmtId="1" fontId="12" fillId="0" borderId="15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1" fontId="12" fillId="6" borderId="15" xfId="1" applyNumberFormat="1" applyFont="1" applyFill="1" applyBorder="1" applyAlignment="1">
      <alignment horizontal="center" vertical="center" wrapText="1"/>
    </xf>
    <xf numFmtId="42" fontId="12" fillId="0" borderId="1" xfId="1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1" fillId="7" borderId="34" xfId="11" applyBorder="1" applyAlignment="1">
      <alignment horizontal="center" vertical="center" wrapText="1"/>
    </xf>
    <xf numFmtId="0" fontId="1" fillId="7" borderId="12" xfId="11" applyBorder="1" applyAlignment="1">
      <alignment horizontal="center" vertical="center" wrapText="1"/>
    </xf>
    <xf numFmtId="0" fontId="1" fillId="7" borderId="14" xfId="11" applyBorder="1" applyAlignment="1">
      <alignment horizontal="center" vertical="center" wrapText="1"/>
    </xf>
    <xf numFmtId="1" fontId="1" fillId="7" borderId="11" xfId="11" applyNumberFormat="1" applyBorder="1" applyAlignment="1">
      <alignment horizontal="center" vertical="center" wrapText="1"/>
    </xf>
    <xf numFmtId="2" fontId="1" fillId="7" borderId="12" xfId="11" applyNumberFormat="1" applyBorder="1" applyAlignment="1">
      <alignment horizontal="center" vertical="center" wrapText="1"/>
    </xf>
    <xf numFmtId="42" fontId="1" fillId="7" borderId="12" xfId="11" applyNumberFormat="1" applyBorder="1" applyAlignment="1">
      <alignment horizontal="center" vertical="center" wrapText="1"/>
    </xf>
    <xf numFmtId="42" fontId="1" fillId="7" borderId="13" xfId="11" applyNumberFormat="1" applyBorder="1" applyAlignment="1">
      <alignment horizontal="center" vertical="center" wrapText="1"/>
    </xf>
    <xf numFmtId="6" fontId="12" fillId="0" borderId="7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center" vertical="center" wrapText="1"/>
    </xf>
    <xf numFmtId="2" fontId="10" fillId="6" borderId="3" xfId="6" applyNumberFormat="1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2" fillId="6" borderId="3" xfId="1" applyNumberFormat="1" applyFont="1" applyFill="1" applyBorder="1" applyAlignment="1">
      <alignment horizontal="center" vertical="center" wrapText="1"/>
    </xf>
    <xf numFmtId="2" fontId="12" fillId="6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6" borderId="20" xfId="6" applyFont="1" applyFill="1" applyBorder="1" applyAlignment="1">
      <alignment horizontal="center" vertical="center" wrapText="1"/>
    </xf>
    <xf numFmtId="42" fontId="10" fillId="6" borderId="15" xfId="6" applyNumberFormat="1" applyFont="1" applyFill="1" applyBorder="1" applyAlignment="1">
      <alignment horizontal="center" vertical="center" wrapText="1"/>
    </xf>
    <xf numFmtId="6" fontId="10" fillId="6" borderId="16" xfId="6" applyNumberFormat="1" applyFont="1" applyFill="1" applyBorder="1" applyAlignment="1">
      <alignment horizontal="center" vertical="center" wrapText="1"/>
    </xf>
    <xf numFmtId="167" fontId="1" fillId="0" borderId="20" xfId="6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1" fontId="12" fillId="6" borderId="1" xfId="1" applyNumberFormat="1" applyFont="1" applyFill="1" applyBorder="1" applyAlignment="1">
      <alignment horizontal="center" vertical="center" wrapText="1"/>
    </xf>
    <xf numFmtId="2" fontId="1" fillId="6" borderId="11" xfId="0" applyNumberFormat="1" applyFont="1" applyFill="1" applyBorder="1" applyAlignment="1">
      <alignment horizontal="center" vertical="center" wrapText="1"/>
    </xf>
    <xf numFmtId="0" fontId="1" fillId="7" borderId="14" xfId="1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 wrapText="1"/>
    </xf>
    <xf numFmtId="0" fontId="12" fillId="6" borderId="11" xfId="1" applyFont="1" applyFill="1" applyBorder="1" applyAlignment="1">
      <alignment horizontal="center" vertical="center" wrapText="1"/>
    </xf>
    <xf numFmtId="42" fontId="12" fillId="6" borderId="1" xfId="1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17" xfId="6" applyFont="1" applyFill="1" applyBorder="1" applyAlignment="1">
      <alignment vertical="center" wrapText="1"/>
    </xf>
    <xf numFmtId="2" fontId="12" fillId="0" borderId="15" xfId="1" applyNumberFormat="1" applyFont="1" applyFill="1" applyBorder="1" applyAlignment="1">
      <alignment horizontal="center" vertical="center" wrapText="1"/>
    </xf>
    <xf numFmtId="167" fontId="12" fillId="0" borderId="20" xfId="1" applyNumberFormat="1" applyFont="1" applyFill="1" applyBorder="1" applyAlignment="1">
      <alignment horizontal="center" vertical="center" wrapText="1"/>
    </xf>
    <xf numFmtId="2" fontId="12" fillId="0" borderId="20" xfId="1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8" fillId="6" borderId="34" xfId="12" applyFont="1" applyFill="1" applyBorder="1" applyAlignment="1">
      <alignment horizontal="center" vertical="center" wrapText="1"/>
    </xf>
    <xf numFmtId="0" fontId="1" fillId="6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right" vertical="center" wrapText="1"/>
    </xf>
    <xf numFmtId="0" fontId="1" fillId="6" borderId="1" xfId="13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vertical="center" wrapText="1"/>
    </xf>
    <xf numFmtId="42" fontId="12" fillId="0" borderId="16" xfId="1" applyNumberFormat="1" applyFont="1" applyBorder="1" applyAlignment="1">
      <alignment horizontal="center" vertical="center" wrapText="1"/>
    </xf>
    <xf numFmtId="0" fontId="1" fillId="7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1" fillId="6" borderId="11" xfId="0" applyNumberFormat="1" applyFont="1" applyFill="1" applyBorder="1" applyAlignment="1">
      <alignment horizontal="center" vertical="center" wrapText="1"/>
    </xf>
    <xf numFmtId="6" fontId="12" fillId="6" borderId="7" xfId="1" applyNumberFormat="1" applyFont="1" applyFill="1" applyBorder="1" applyAlignment="1">
      <alignment horizontal="center" vertical="center" wrapText="1"/>
    </xf>
    <xf numFmtId="6" fontId="10" fillId="6" borderId="8" xfId="6" applyNumberFormat="1" applyFont="1" applyFill="1" applyBorder="1" applyAlignment="1">
      <alignment horizontal="center" vertical="center" wrapText="1"/>
    </xf>
    <xf numFmtId="0" fontId="1" fillId="7" borderId="12" xfId="11" applyFill="1" applyBorder="1" applyAlignment="1">
      <alignment horizontal="center" vertical="center" wrapText="1"/>
    </xf>
    <xf numFmtId="42" fontId="1" fillId="7" borderId="12" xfId="11" applyNumberFormat="1" applyFill="1" applyBorder="1" applyAlignment="1">
      <alignment horizontal="center" vertical="center" wrapText="1"/>
    </xf>
    <xf numFmtId="42" fontId="1" fillId="7" borderId="13" xfId="11" applyNumberForma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42" fontId="12" fillId="6" borderId="7" xfId="1" applyNumberFormat="1" applyFont="1" applyFill="1" applyBorder="1" applyAlignment="1">
      <alignment horizontal="center" vertical="center" wrapText="1"/>
    </xf>
    <xf numFmtId="2" fontId="12" fillId="6" borderId="11" xfId="1" applyNumberFormat="1" applyFont="1" applyFill="1" applyBorder="1" applyAlignment="1">
      <alignment horizontal="center" vertical="center" wrapText="1"/>
    </xf>
    <xf numFmtId="2" fontId="12" fillId="6" borderId="1" xfId="1" applyNumberFormat="1" applyFont="1" applyFill="1" applyBorder="1" applyAlignment="1">
      <alignment horizontal="center" vertical="center" wrapText="1"/>
    </xf>
    <xf numFmtId="167" fontId="1" fillId="6" borderId="20" xfId="6" applyNumberFormat="1" applyFont="1" applyFill="1" applyBorder="1" applyAlignment="1">
      <alignment horizontal="center" vertical="center" wrapText="1"/>
    </xf>
    <xf numFmtId="2" fontId="1" fillId="6" borderId="20" xfId="6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6" borderId="20" xfId="0" applyNumberFormat="1" applyFont="1" applyFill="1" applyBorder="1" applyAlignment="1">
      <alignment horizontal="center" vertical="center" wrapText="1"/>
    </xf>
    <xf numFmtId="42" fontId="12" fillId="0" borderId="14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7" fontId="12" fillId="0" borderId="1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2" fontId="12" fillId="0" borderId="7" xfId="1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6" applyFont="1" applyFill="1" applyBorder="1" applyAlignment="1">
      <alignment horizontal="center" vertical="center" wrapText="1"/>
    </xf>
    <xf numFmtId="0" fontId="1" fillId="0" borderId="17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2" fontId="10" fillId="6" borderId="32" xfId="0" applyNumberFormat="1" applyFont="1" applyFill="1" applyBorder="1" applyAlignment="1">
      <alignment horizontal="center" vertical="center" wrapText="1"/>
    </xf>
    <xf numFmtId="2" fontId="10" fillId="6" borderId="33" xfId="0" applyNumberFormat="1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2" fontId="10" fillId="6" borderId="3" xfId="0" applyNumberFormat="1" applyFont="1" applyFill="1" applyBorder="1" applyAlignment="1">
      <alignment horizontal="center" vertical="center" wrapText="1"/>
    </xf>
    <xf numFmtId="42" fontId="10" fillId="6" borderId="6" xfId="0" applyNumberFormat="1" applyFont="1" applyFill="1" applyBorder="1" applyAlignment="1">
      <alignment horizontal="center" vertical="center" wrapText="1"/>
    </xf>
    <xf numFmtId="42" fontId="10" fillId="6" borderId="8" xfId="0" applyNumberFormat="1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" fillId="0" borderId="15" xfId="6" applyFont="1" applyFill="1" applyBorder="1" applyAlignment="1">
      <alignment horizontal="center" vertical="center"/>
    </xf>
    <xf numFmtId="0" fontId="1" fillId="0" borderId="17" xfId="6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7">
    <cellStyle name="40% - Accent3" xfId="13" builtinId="39"/>
    <cellStyle name="Accent3" xfId="12" builtinId="37"/>
    <cellStyle name="Heading 1 2" xfId="2"/>
    <cellStyle name="Heading 2 2" xfId="3"/>
    <cellStyle name="Heading 3 2" xfId="4"/>
    <cellStyle name="Hyperlink" xfId="7" builtinId="8"/>
    <cellStyle name="Normal" xfId="0" builtinId="0"/>
    <cellStyle name="Normal 2" xfId="6"/>
    <cellStyle name="Normal 3" xfId="1"/>
    <cellStyle name="Normal 4" xfId="14"/>
    <cellStyle name="Style 1" xfId="8"/>
    <cellStyle name="Style 1 2" xfId="11"/>
    <cellStyle name="Style 2" xfId="9"/>
    <cellStyle name="Style 2 2" xfId="15"/>
    <cellStyle name="Style 3" xfId="10"/>
    <cellStyle name="Style 3 2" xfId="16"/>
    <cellStyle name="Title 2" xfId="5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24</xdr:row>
      <xdr:rowOff>156455</xdr:rowOff>
    </xdr:from>
    <xdr:to>
      <xdr:col>5</xdr:col>
      <xdr:colOff>2064132</xdr:colOff>
      <xdr:row>36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24</xdr:row>
      <xdr:rowOff>156393</xdr:rowOff>
    </xdr:from>
    <xdr:to>
      <xdr:col>12</xdr:col>
      <xdr:colOff>228681</xdr:colOff>
      <xdr:row>36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36</xdr:row>
      <xdr:rowOff>182213</xdr:rowOff>
    </xdr:from>
    <xdr:to>
      <xdr:col>5</xdr:col>
      <xdr:colOff>2064132</xdr:colOff>
      <xdr:row>50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11/08/22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36</xdr:row>
      <xdr:rowOff>182213</xdr:rowOff>
    </xdr:from>
    <xdr:to>
      <xdr:col>12</xdr:col>
      <xdr:colOff>228681</xdr:colOff>
      <xdr:row>50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22</xdr:row>
      <xdr:rowOff>89156</xdr:rowOff>
    </xdr:from>
    <xdr:to>
      <xdr:col>5</xdr:col>
      <xdr:colOff>2064132</xdr:colOff>
      <xdr:row>24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22</xdr:row>
      <xdr:rowOff>93220</xdr:rowOff>
    </xdr:from>
    <xdr:to>
      <xdr:col>12</xdr:col>
      <xdr:colOff>228681</xdr:colOff>
      <xdr:row>24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14</xdr:row>
      <xdr:rowOff>164546</xdr:rowOff>
    </xdr:from>
    <xdr:to>
      <xdr:col>12</xdr:col>
      <xdr:colOff>219075</xdr:colOff>
      <xdr:row>18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ysClr val="windowText" lastClr="000000"/>
              </a:solidFill>
            </a:rPr>
            <a:t>12 HARTS LANE BLOCK 31 LOTS 2.03 &amp; 2.05 EAST BRUNSWICK TOWNSHIP</a:t>
          </a:r>
        </a:p>
      </xdr:txBody>
    </xdr:sp>
    <xdr:clientData/>
  </xdr:twoCellAnchor>
  <xdr:twoCellAnchor>
    <xdr:from>
      <xdr:col>2</xdr:col>
      <xdr:colOff>641537</xdr:colOff>
      <xdr:row>6</xdr:row>
      <xdr:rowOff>171679</xdr:rowOff>
    </xdr:from>
    <xdr:to>
      <xdr:col>12</xdr:col>
      <xdr:colOff>209550</xdr:colOff>
      <xdr:row>14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SUNSCAPE ENTERPRISES,</a:t>
          </a:r>
          <a:r>
            <a:rPr lang="en-US" sz="2000" b="1" baseline="0">
              <a:solidFill>
                <a:sysClr val="windowText" lastClr="000000"/>
              </a:solidFill>
            </a:rPr>
            <a:t> INC.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6"/>
  <sheetViews>
    <sheetView showGridLines="0" tabSelected="1" topLeftCell="A151" zoomScaleNormal="100" zoomScaleSheetLayoutView="40" workbookViewId="0">
      <selection activeCell="J176" sqref="J176"/>
    </sheetView>
  </sheetViews>
  <sheetFormatPr defaultColWidth="9.140625" defaultRowHeight="14.25" x14ac:dyDescent="0.25"/>
  <cols>
    <col min="1" max="1" width="2.85546875" style="5" customWidth="1"/>
    <col min="2" max="2" width="4.42578125" style="31" bestFit="1" customWidth="1"/>
    <col min="3" max="3" width="10.85546875" style="31" customWidth="1"/>
    <col min="4" max="4" width="13" style="31" customWidth="1"/>
    <col min="5" max="5" width="12.7109375" style="31" customWidth="1"/>
    <col min="6" max="6" width="52.7109375" style="5" customWidth="1"/>
    <col min="7" max="7" width="11" style="24" customWidth="1"/>
    <col min="8" max="9" width="11" style="31" customWidth="1"/>
    <col min="10" max="10" width="9.7109375" style="31" customWidth="1"/>
    <col min="11" max="11" width="9.85546875" style="31" customWidth="1"/>
    <col min="12" max="12" width="10" style="31" customWidth="1"/>
    <col min="13" max="13" width="12.42578125" style="41" customWidth="1"/>
    <col min="14" max="14" width="13.85546875" style="5" customWidth="1"/>
    <col min="15" max="15" width="14.28515625" style="5" customWidth="1"/>
    <col min="16" max="16" width="14.85546875" style="5" customWidth="1"/>
    <col min="17" max="18" width="9.140625" style="5"/>
    <col min="19" max="19" width="13.140625" style="5" bestFit="1" customWidth="1"/>
    <col min="20" max="16384" width="9.140625" style="5"/>
  </cols>
  <sheetData>
    <row r="1" spans="2:14" ht="15" x14ac:dyDescent="0.25">
      <c r="C1" s="6"/>
      <c r="D1" s="7"/>
      <c r="E1" s="6"/>
      <c r="F1" s="25"/>
      <c r="G1" s="6"/>
      <c r="H1" s="6"/>
      <c r="I1" s="6"/>
      <c r="J1" s="6"/>
      <c r="K1" s="6"/>
      <c r="L1" s="42"/>
      <c r="M1" s="6"/>
      <c r="N1" s="7"/>
    </row>
    <row r="2" spans="2:14" ht="45" x14ac:dyDescent="0.25">
      <c r="B2" s="6"/>
      <c r="C2" s="6"/>
      <c r="D2" s="7" t="s">
        <v>40</v>
      </c>
      <c r="E2" s="6"/>
      <c r="F2" s="25"/>
      <c r="G2" s="6" t="s">
        <v>41</v>
      </c>
      <c r="H2" s="6"/>
      <c r="I2" s="6" t="s">
        <v>42</v>
      </c>
      <c r="J2" s="6"/>
      <c r="K2" s="6" t="s">
        <v>43</v>
      </c>
      <c r="L2" s="42"/>
      <c r="M2" s="6"/>
      <c r="N2" s="7"/>
    </row>
    <row r="3" spans="2:14" ht="45" x14ac:dyDescent="0.25">
      <c r="B3" s="6"/>
      <c r="C3" s="6"/>
      <c r="D3" s="7" t="s">
        <v>44</v>
      </c>
      <c r="E3" s="6"/>
      <c r="F3" s="25"/>
      <c r="G3" s="6" t="s">
        <v>45</v>
      </c>
      <c r="H3" s="6"/>
      <c r="I3" s="6" t="s">
        <v>46</v>
      </c>
      <c r="J3" s="6"/>
      <c r="K3" s="6" t="s">
        <v>47</v>
      </c>
      <c r="L3" s="42"/>
      <c r="M3" s="6"/>
      <c r="N3" s="7"/>
    </row>
    <row r="4" spans="2:14" ht="14.25" customHeight="1" x14ac:dyDescent="0.25">
      <c r="B4" s="6"/>
      <c r="C4" s="6"/>
      <c r="D4" s="6"/>
      <c r="E4" s="7"/>
      <c r="F4" s="6"/>
      <c r="G4" s="25"/>
      <c r="H4" s="6"/>
      <c r="I4" s="6"/>
      <c r="J4" s="6"/>
      <c r="K4" s="6"/>
      <c r="L4" s="6"/>
      <c r="M4" s="42"/>
    </row>
    <row r="5" spans="2:14" ht="14.25" customHeight="1" x14ac:dyDescent="0.25">
      <c r="B5" s="6"/>
      <c r="C5" s="6"/>
      <c r="D5" s="6"/>
      <c r="E5" s="7"/>
      <c r="F5" s="6"/>
      <c r="G5" s="25"/>
      <c r="H5" s="6"/>
      <c r="I5" s="6"/>
      <c r="J5" s="6"/>
      <c r="K5" s="6"/>
      <c r="L5" s="6"/>
      <c r="M5" s="42"/>
    </row>
    <row r="6" spans="2:14" ht="14.25" customHeight="1" x14ac:dyDescent="0.25">
      <c r="B6" s="6"/>
      <c r="C6" s="6"/>
      <c r="D6" s="6"/>
      <c r="E6" s="7"/>
      <c r="F6" s="6"/>
      <c r="G6" s="25"/>
      <c r="H6" s="6"/>
      <c r="I6" s="6"/>
      <c r="J6" s="6"/>
      <c r="K6" s="6"/>
      <c r="L6" s="6"/>
      <c r="M6" s="42"/>
    </row>
    <row r="8" spans="2:14" ht="15" x14ac:dyDescent="0.25">
      <c r="B8" s="7"/>
      <c r="C8" s="7"/>
      <c r="D8" s="7"/>
      <c r="E8" s="7"/>
      <c r="F8" s="8"/>
      <c r="G8" s="25"/>
      <c r="H8" s="7"/>
      <c r="I8" s="7"/>
      <c r="J8" s="7"/>
      <c r="K8" s="7"/>
      <c r="L8" s="7"/>
    </row>
    <row r="9" spans="2:14" ht="15" x14ac:dyDescent="0.25">
      <c r="B9" s="7"/>
      <c r="C9" s="7"/>
      <c r="D9" s="7"/>
      <c r="E9" s="7"/>
      <c r="F9" s="8"/>
      <c r="G9" s="25"/>
      <c r="H9" s="7"/>
      <c r="I9" s="7"/>
      <c r="J9" s="7"/>
      <c r="K9" s="7"/>
      <c r="L9" s="7"/>
    </row>
    <row r="10" spans="2:14" ht="15" x14ac:dyDescent="0.25">
      <c r="B10" s="7"/>
      <c r="C10" s="7"/>
      <c r="D10" s="7"/>
      <c r="E10" s="7"/>
      <c r="F10" s="8"/>
      <c r="G10" s="25"/>
      <c r="H10" s="7"/>
      <c r="I10" s="7"/>
      <c r="J10" s="7"/>
      <c r="K10" s="7"/>
      <c r="L10" s="7"/>
    </row>
    <row r="13" spans="2:14" ht="14.25" customHeight="1" x14ac:dyDescent="0.25">
      <c r="F13" s="8"/>
    </row>
    <row r="14" spans="2:14" ht="14.25" customHeight="1" x14ac:dyDescent="0.25"/>
    <row r="15" spans="2:14" ht="14.25" customHeight="1" x14ac:dyDescent="0.25"/>
    <row r="16" spans="2:14" ht="14.25" customHeight="1" x14ac:dyDescent="0.25"/>
    <row r="17" spans="6:6" ht="14.25" customHeight="1" x14ac:dyDescent="0.25">
      <c r="F17" s="9"/>
    </row>
    <row r="18" spans="6:6" ht="14.25" customHeight="1" x14ac:dyDescent="0.25">
      <c r="F18" s="9"/>
    </row>
    <row r="19" spans="6:6" ht="14.25" customHeight="1" x14ac:dyDescent="0.25">
      <c r="F19" s="9"/>
    </row>
    <row r="20" spans="6:6" ht="14.25" customHeight="1" x14ac:dyDescent="0.25">
      <c r="F20" s="9"/>
    </row>
    <row r="21" spans="6:6" ht="15" customHeight="1" x14ac:dyDescent="0.25">
      <c r="F21" s="9"/>
    </row>
    <row r="52" spans="2:16" ht="15" x14ac:dyDescent="0.25">
      <c r="D52" s="10" t="s">
        <v>15</v>
      </c>
      <c r="E52" s="214" t="s">
        <v>142</v>
      </c>
      <c r="F52" s="214"/>
    </row>
    <row r="53" spans="2:16" x14ac:dyDescent="0.25">
      <c r="D53" s="11"/>
    </row>
    <row r="54" spans="2:16" ht="15" x14ac:dyDescent="0.25">
      <c r="D54" s="12" t="s">
        <v>13</v>
      </c>
      <c r="E54" s="214" t="s">
        <v>12</v>
      </c>
      <c r="F54" s="214"/>
    </row>
    <row r="59" spans="2:16" ht="15" thickBot="1" x14ac:dyDescent="0.3"/>
    <row r="60" spans="2:16" ht="13.9" customHeight="1" x14ac:dyDescent="0.25">
      <c r="B60" s="215" t="s">
        <v>0</v>
      </c>
      <c r="C60" s="217" t="s">
        <v>11</v>
      </c>
      <c r="D60" s="209" t="s">
        <v>3</v>
      </c>
      <c r="E60" s="209" t="s">
        <v>1</v>
      </c>
      <c r="F60" s="209" t="s">
        <v>10</v>
      </c>
      <c r="G60" s="207" t="s">
        <v>2</v>
      </c>
      <c r="H60" s="209" t="s">
        <v>8</v>
      </c>
      <c r="I60" s="209" t="s">
        <v>14</v>
      </c>
      <c r="J60" s="209" t="s">
        <v>25</v>
      </c>
      <c r="K60" s="209"/>
      <c r="L60" s="209"/>
      <c r="M60" s="198" t="s">
        <v>29</v>
      </c>
      <c r="N60" s="198" t="s">
        <v>32</v>
      </c>
      <c r="O60" s="203" t="s">
        <v>33</v>
      </c>
      <c r="P60" s="205" t="s">
        <v>26</v>
      </c>
    </row>
    <row r="61" spans="2:16" ht="29.25" thickBot="1" x14ac:dyDescent="0.3">
      <c r="B61" s="216"/>
      <c r="C61" s="218"/>
      <c r="D61" s="210"/>
      <c r="E61" s="210"/>
      <c r="F61" s="210"/>
      <c r="G61" s="208"/>
      <c r="H61" s="210"/>
      <c r="I61" s="210"/>
      <c r="J61" s="98" t="s">
        <v>27</v>
      </c>
      <c r="K61" s="98" t="s">
        <v>31</v>
      </c>
      <c r="L61" s="99" t="s">
        <v>30</v>
      </c>
      <c r="M61" s="199"/>
      <c r="N61" s="199"/>
      <c r="O61" s="204"/>
      <c r="P61" s="206"/>
    </row>
    <row r="62" spans="2:16" ht="15" x14ac:dyDescent="0.25">
      <c r="B62" s="53"/>
      <c r="C62" s="54"/>
      <c r="D62" s="55"/>
      <c r="E62" s="56">
        <v>10000</v>
      </c>
      <c r="F62" s="2" t="s">
        <v>6</v>
      </c>
      <c r="G62" s="57"/>
      <c r="H62" s="54"/>
      <c r="I62" s="54"/>
      <c r="J62" s="54"/>
      <c r="K62" s="54"/>
      <c r="L62" s="54"/>
      <c r="M62" s="58"/>
      <c r="N62" s="58"/>
      <c r="O62" s="58"/>
      <c r="P62" s="59"/>
    </row>
    <row r="63" spans="2:16" ht="15" x14ac:dyDescent="0.25">
      <c r="B63" s="37" t="str">
        <f>IF(TRIM(G63)&lt;&gt;"",COUNTA($G$63:G63)&amp;"","")</f>
        <v>1</v>
      </c>
      <c r="C63" s="96"/>
      <c r="D63" s="96"/>
      <c r="E63" s="45"/>
      <c r="F63" s="13" t="s">
        <v>9</v>
      </c>
      <c r="G63" s="26">
        <v>1</v>
      </c>
      <c r="H63" s="38"/>
      <c r="I63" s="96" t="s">
        <v>4</v>
      </c>
      <c r="J63" s="46"/>
      <c r="K63" s="46"/>
      <c r="L63" s="47"/>
      <c r="M63" s="60"/>
      <c r="N63" s="46"/>
      <c r="O63" s="47"/>
      <c r="P63" s="48"/>
    </row>
    <row r="64" spans="2:16" ht="15" x14ac:dyDescent="0.25">
      <c r="B64" s="37" t="str">
        <f>IF(TRIM(G64)&lt;&gt;"",COUNTA($G$63:G64)&amp;"","")</f>
        <v>2</v>
      </c>
      <c r="C64" s="96"/>
      <c r="D64" s="96"/>
      <c r="E64" s="45"/>
      <c r="F64" s="13" t="s">
        <v>20</v>
      </c>
      <c r="G64" s="26">
        <v>1</v>
      </c>
      <c r="H64" s="49"/>
      <c r="I64" s="96" t="s">
        <v>4</v>
      </c>
      <c r="J64" s="46"/>
      <c r="K64" s="46"/>
      <c r="L64" s="47"/>
      <c r="M64" s="60"/>
      <c r="N64" s="46"/>
      <c r="O64" s="47"/>
      <c r="P64" s="48"/>
    </row>
    <row r="65" spans="2:16" s="20" customFormat="1" ht="15" x14ac:dyDescent="0.25">
      <c r="B65" s="37" t="str">
        <f>IF(TRIM(G65)&lt;&gt;"",COUNTA($G$63:G65)&amp;"","")</f>
        <v>3</v>
      </c>
      <c r="C65" s="96"/>
      <c r="D65" s="96"/>
      <c r="E65" s="45"/>
      <c r="F65" s="13" t="s">
        <v>5</v>
      </c>
      <c r="G65" s="26">
        <v>1</v>
      </c>
      <c r="H65" s="50"/>
      <c r="I65" s="96" t="s">
        <v>4</v>
      </c>
      <c r="J65" s="46"/>
      <c r="K65" s="46"/>
      <c r="L65" s="47"/>
      <c r="M65" s="60"/>
      <c r="N65" s="46"/>
      <c r="O65" s="47"/>
      <c r="P65" s="48"/>
    </row>
    <row r="66" spans="2:16" ht="15" x14ac:dyDescent="0.25">
      <c r="B66" s="37" t="str">
        <f>IF(TRIM(G66)&lt;&gt;"",COUNTA($G$63:G66)&amp;"","")</f>
        <v>4</v>
      </c>
      <c r="C66" s="96"/>
      <c r="D66" s="96"/>
      <c r="E66" s="45"/>
      <c r="F66" s="13" t="s">
        <v>21</v>
      </c>
      <c r="G66" s="26">
        <v>1</v>
      </c>
      <c r="H66" s="50"/>
      <c r="I66" s="96" t="s">
        <v>4</v>
      </c>
      <c r="J66" s="46"/>
      <c r="K66" s="46"/>
      <c r="L66" s="47"/>
      <c r="M66" s="60"/>
      <c r="N66" s="46"/>
      <c r="O66" s="47"/>
      <c r="P66" s="48"/>
    </row>
    <row r="67" spans="2:16" ht="15" x14ac:dyDescent="0.25">
      <c r="B67" s="37" t="str">
        <f>IF(TRIM(G67)&lt;&gt;"",COUNTA($G$63:G67)&amp;"","")</f>
        <v>5</v>
      </c>
      <c r="C67" s="96"/>
      <c r="D67" s="96"/>
      <c r="E67" s="45"/>
      <c r="F67" s="13" t="s">
        <v>22</v>
      </c>
      <c r="G67" s="26">
        <v>1</v>
      </c>
      <c r="H67" s="50"/>
      <c r="I67" s="96" t="s">
        <v>4</v>
      </c>
      <c r="J67" s="46"/>
      <c r="K67" s="46"/>
      <c r="L67" s="47"/>
      <c r="M67" s="60"/>
      <c r="N67" s="46"/>
      <c r="O67" s="47"/>
      <c r="P67" s="48"/>
    </row>
    <row r="68" spans="2:16" ht="15" x14ac:dyDescent="0.25">
      <c r="B68" s="37" t="str">
        <f>IF(TRIM(G68)&lt;&gt;"",COUNTA($G$63:G68)&amp;"","")</f>
        <v>6</v>
      </c>
      <c r="C68" s="96"/>
      <c r="D68" s="96"/>
      <c r="E68" s="45"/>
      <c r="F68" s="13" t="s">
        <v>23</v>
      </c>
      <c r="G68" s="26">
        <v>1</v>
      </c>
      <c r="H68" s="50"/>
      <c r="I68" s="96" t="s">
        <v>4</v>
      </c>
      <c r="J68" s="46"/>
      <c r="K68" s="46"/>
      <c r="L68" s="47"/>
      <c r="M68" s="60"/>
      <c r="N68" s="46"/>
      <c r="O68" s="47"/>
      <c r="P68" s="48"/>
    </row>
    <row r="69" spans="2:16" ht="15" x14ac:dyDescent="0.25">
      <c r="B69" s="37" t="str">
        <f>IF(TRIM(G69)&lt;&gt;"",COUNTA($G$63:G69)&amp;"","")</f>
        <v>7</v>
      </c>
      <c r="C69" s="96"/>
      <c r="D69" s="96"/>
      <c r="E69" s="45"/>
      <c r="F69" s="13" t="s">
        <v>24</v>
      </c>
      <c r="G69" s="26">
        <v>1</v>
      </c>
      <c r="H69" s="50"/>
      <c r="I69" s="96" t="s">
        <v>4</v>
      </c>
      <c r="J69" s="46"/>
      <c r="K69" s="46"/>
      <c r="L69" s="47"/>
      <c r="M69" s="60"/>
      <c r="N69" s="46"/>
      <c r="O69" s="47"/>
      <c r="P69" s="48"/>
    </row>
    <row r="70" spans="2:16" ht="15" x14ac:dyDescent="0.25">
      <c r="B70" s="37" t="str">
        <f>IF(TRIM(G70)&lt;&gt;"",COUNTA($G$63:G70)&amp;"","")</f>
        <v>8</v>
      </c>
      <c r="C70" s="96"/>
      <c r="D70" s="96"/>
      <c r="E70" s="45"/>
      <c r="F70" s="13" t="s">
        <v>16</v>
      </c>
      <c r="G70" s="26">
        <v>1</v>
      </c>
      <c r="H70" s="50"/>
      <c r="I70" s="96" t="s">
        <v>4</v>
      </c>
      <c r="J70" s="46"/>
      <c r="K70" s="46"/>
      <c r="L70" s="47"/>
      <c r="M70" s="60"/>
      <c r="N70" s="46"/>
      <c r="O70" s="47"/>
      <c r="P70" s="48"/>
    </row>
    <row r="71" spans="2:16" ht="15.75" thickBot="1" x14ac:dyDescent="0.3">
      <c r="B71" s="37" t="str">
        <f>IF(TRIM(G71)&lt;&gt;"",COUNTA($G$63:G71)&amp;"","")</f>
        <v/>
      </c>
      <c r="C71" s="95"/>
      <c r="D71" s="95"/>
      <c r="E71" s="2"/>
      <c r="F71" s="14" t="s">
        <v>7</v>
      </c>
      <c r="G71" s="27"/>
      <c r="H71" s="15"/>
      <c r="I71" s="15"/>
      <c r="J71" s="16"/>
      <c r="K71" s="16"/>
      <c r="L71" s="16"/>
      <c r="M71" s="61"/>
      <c r="N71" s="16"/>
      <c r="O71" s="16"/>
      <c r="P71" s="44"/>
    </row>
    <row r="72" spans="2:16" ht="15" x14ac:dyDescent="0.25">
      <c r="B72" s="37" t="str">
        <f>IF(TRIM(G72)&lt;&gt;"",COUNTA($G$63:G72)&amp;"","")</f>
        <v/>
      </c>
      <c r="C72" s="95"/>
      <c r="D72" s="95"/>
      <c r="E72" s="2"/>
      <c r="F72" s="2"/>
      <c r="G72" s="28"/>
      <c r="H72" s="17"/>
      <c r="I72" s="17"/>
      <c r="J72" s="18"/>
      <c r="K72" s="18"/>
      <c r="L72" s="18"/>
      <c r="M72" s="62"/>
      <c r="N72" s="18"/>
      <c r="O72" s="18"/>
      <c r="P72" s="51"/>
    </row>
    <row r="73" spans="2:16" ht="15" x14ac:dyDescent="0.25">
      <c r="B73" s="65" t="str">
        <f>IF(TRIM(G73)&lt;&gt;"",COUNTA($G$63:G73)&amp;"","")</f>
        <v/>
      </c>
      <c r="C73" s="94"/>
      <c r="D73" s="94"/>
      <c r="E73" s="86"/>
      <c r="F73" s="2"/>
      <c r="G73" s="29"/>
      <c r="H73" s="2"/>
      <c r="I73" s="2"/>
      <c r="J73" s="19"/>
      <c r="K73" s="19"/>
      <c r="L73" s="19"/>
      <c r="M73" s="63"/>
      <c r="N73" s="19"/>
      <c r="O73" s="19"/>
      <c r="P73" s="52"/>
    </row>
    <row r="74" spans="2:16" s="33" customFormat="1" ht="15" x14ac:dyDescent="0.25">
      <c r="B74" s="85" t="str">
        <f>IF(TRIM(G74)&lt;&gt;"",COUNTA($G$63:G74)&amp;"","")</f>
        <v/>
      </c>
      <c r="C74" s="82"/>
      <c r="D74" s="82"/>
      <c r="E74" s="80">
        <v>20000</v>
      </c>
      <c r="F74" s="2" t="s">
        <v>51</v>
      </c>
      <c r="G74" s="81"/>
      <c r="H74" s="82"/>
      <c r="I74" s="82"/>
      <c r="J74" s="82"/>
      <c r="K74" s="82"/>
      <c r="L74" s="82"/>
      <c r="M74" s="83"/>
      <c r="N74" s="82"/>
      <c r="O74" s="82"/>
      <c r="P74" s="84"/>
    </row>
    <row r="75" spans="2:16" s="33" customFormat="1" ht="15" x14ac:dyDescent="0.25">
      <c r="B75" s="85" t="str">
        <f>IF(TRIM(G75)&lt;&gt;"",COUNTA($G$63:G75)&amp;"","")</f>
        <v/>
      </c>
      <c r="C75" s="82"/>
      <c r="D75" s="145"/>
      <c r="E75" s="80">
        <v>20700</v>
      </c>
      <c r="F75" s="146" t="s">
        <v>52</v>
      </c>
      <c r="G75" s="81"/>
      <c r="H75" s="82"/>
      <c r="I75" s="82"/>
      <c r="J75" s="82"/>
      <c r="K75" s="82"/>
      <c r="L75" s="82"/>
      <c r="M75" s="83"/>
      <c r="N75" s="82"/>
      <c r="O75" s="82"/>
      <c r="P75" s="84"/>
    </row>
    <row r="76" spans="2:16" s="33" customFormat="1" x14ac:dyDescent="0.25">
      <c r="B76" s="34" t="str">
        <f>IF(TRIM(G76)&lt;&gt;"",COUNTA($G$63:G76)&amp;"","")</f>
        <v>9</v>
      </c>
      <c r="C76" s="190" t="s">
        <v>147</v>
      </c>
      <c r="D76" s="150"/>
      <c r="E76" s="150"/>
      <c r="F76" s="173" t="s">
        <v>75</v>
      </c>
      <c r="G76" s="179">
        <v>17499</v>
      </c>
      <c r="H76" s="179">
        <v>17498.39</v>
      </c>
      <c r="I76" s="179" t="s">
        <v>48</v>
      </c>
      <c r="J76" s="90"/>
      <c r="K76" s="100"/>
      <c r="L76" s="88"/>
      <c r="M76" s="89"/>
      <c r="N76" s="91"/>
      <c r="O76" s="88"/>
      <c r="P76" s="43"/>
    </row>
    <row r="77" spans="2:16" s="33" customFormat="1" x14ac:dyDescent="0.25">
      <c r="B77" s="34" t="str">
        <f>IF(TRIM(G77)&lt;&gt;"",COUNTA($G$63:G77)&amp;"","")</f>
        <v>10</v>
      </c>
      <c r="C77" s="191"/>
      <c r="D77" s="150"/>
      <c r="E77" s="150"/>
      <c r="F77" s="173" t="s">
        <v>66</v>
      </c>
      <c r="G77" s="179">
        <v>12245</v>
      </c>
      <c r="H77" s="179">
        <v>12244.6</v>
      </c>
      <c r="I77" s="179" t="s">
        <v>48</v>
      </c>
      <c r="J77" s="90"/>
      <c r="K77" s="100"/>
      <c r="L77" s="88"/>
      <c r="M77" s="89"/>
      <c r="N77" s="91"/>
      <c r="O77" s="88"/>
      <c r="P77" s="43"/>
    </row>
    <row r="78" spans="2:16" s="33" customFormat="1" x14ac:dyDescent="0.25">
      <c r="B78" s="34" t="str">
        <f>IF(TRIM(G78)&lt;&gt;"",COUNTA($G$63:G78)&amp;"","")</f>
        <v>11</v>
      </c>
      <c r="C78" s="191"/>
      <c r="D78" s="150"/>
      <c r="E78" s="150"/>
      <c r="F78" s="173" t="s">
        <v>76</v>
      </c>
      <c r="G78" s="179">
        <v>12465</v>
      </c>
      <c r="H78" s="179">
        <v>12464.39</v>
      </c>
      <c r="I78" s="179" t="s">
        <v>48</v>
      </c>
      <c r="J78" s="165"/>
      <c r="K78" s="100"/>
      <c r="L78" s="88"/>
      <c r="M78" s="89"/>
      <c r="N78" s="144"/>
      <c r="O78" s="88"/>
      <c r="P78" s="43"/>
    </row>
    <row r="79" spans="2:16" s="33" customFormat="1" x14ac:dyDescent="0.25">
      <c r="B79" s="34" t="str">
        <f>IF(TRIM(G79)&lt;&gt;"",COUNTA($G$63:G79)&amp;"","")</f>
        <v>12</v>
      </c>
      <c r="C79" s="191"/>
      <c r="D79" s="150"/>
      <c r="E79" s="150"/>
      <c r="F79" s="173" t="s">
        <v>77</v>
      </c>
      <c r="G79" s="179">
        <v>290949</v>
      </c>
      <c r="H79" s="179">
        <v>290949.15000000002</v>
      </c>
      <c r="I79" s="179" t="s">
        <v>48</v>
      </c>
      <c r="J79" s="165"/>
      <c r="K79" s="144"/>
      <c r="L79" s="88"/>
      <c r="M79" s="89"/>
      <c r="N79" s="144"/>
      <c r="O79" s="88"/>
      <c r="P79" s="43"/>
    </row>
    <row r="80" spans="2:16" s="171" customFormat="1" x14ac:dyDescent="0.25">
      <c r="B80" s="172" t="str">
        <f>IF(TRIM(G80)&lt;&gt;"",COUNTA($G$63:G80)&amp;"","")</f>
        <v>13</v>
      </c>
      <c r="C80" s="191"/>
      <c r="D80" s="150"/>
      <c r="E80" s="150"/>
      <c r="F80" s="173" t="s">
        <v>87</v>
      </c>
      <c r="G80" s="179">
        <v>1</v>
      </c>
      <c r="H80" s="179">
        <v>1</v>
      </c>
      <c r="I80" s="179" t="s">
        <v>50</v>
      </c>
      <c r="J80" s="165"/>
      <c r="K80" s="144"/>
      <c r="L80" s="175"/>
      <c r="M80" s="176"/>
      <c r="N80" s="144"/>
      <c r="O80" s="175"/>
      <c r="P80" s="174"/>
    </row>
    <row r="81" spans="1:25" s="33" customFormat="1" x14ac:dyDescent="0.25">
      <c r="B81" s="34" t="str">
        <f>IF(TRIM(G81)&lt;&gt;"",COUNTA($G$63:G81)&amp;"","")</f>
        <v>14</v>
      </c>
      <c r="C81" s="191"/>
      <c r="D81" s="150"/>
      <c r="E81" s="150"/>
      <c r="F81" s="173" t="s">
        <v>88</v>
      </c>
      <c r="G81" s="179">
        <v>2</v>
      </c>
      <c r="H81" s="179">
        <v>2</v>
      </c>
      <c r="I81" s="179" t="s">
        <v>50</v>
      </c>
      <c r="J81" s="165"/>
      <c r="K81" s="144"/>
      <c r="L81" s="88"/>
      <c r="M81" s="89"/>
      <c r="N81" s="144"/>
      <c r="O81" s="88"/>
      <c r="P81" s="43"/>
    </row>
    <row r="82" spans="1:25" s="171" customFormat="1" x14ac:dyDescent="0.25">
      <c r="B82" s="172" t="str">
        <f>IF(TRIM(G82)&lt;&gt;"",COUNTA($G$63:G82)&amp;"","")</f>
        <v>15</v>
      </c>
      <c r="C82" s="191"/>
      <c r="D82" s="150"/>
      <c r="E82" s="150"/>
      <c r="F82" s="173" t="s">
        <v>62</v>
      </c>
      <c r="G82" s="179">
        <v>109</v>
      </c>
      <c r="H82" s="179">
        <v>108.42</v>
      </c>
      <c r="I82" s="179" t="s">
        <v>34</v>
      </c>
      <c r="J82" s="165"/>
      <c r="K82" s="144"/>
      <c r="L82" s="175"/>
      <c r="M82" s="176"/>
      <c r="N82" s="144"/>
      <c r="O82" s="175"/>
      <c r="P82" s="174"/>
    </row>
    <row r="83" spans="1:25" s="171" customFormat="1" x14ac:dyDescent="0.25">
      <c r="B83" s="172" t="str">
        <f>IF(TRIM(G83)&lt;&gt;"",COUNTA($G$63:G83)&amp;"","")</f>
        <v>16</v>
      </c>
      <c r="C83" s="191"/>
      <c r="D83" s="150"/>
      <c r="E83" s="150"/>
      <c r="F83" s="173" t="s">
        <v>108</v>
      </c>
      <c r="G83" s="179">
        <v>221</v>
      </c>
      <c r="H83" s="179">
        <v>221.78</v>
      </c>
      <c r="I83" s="179" t="s">
        <v>34</v>
      </c>
      <c r="J83" s="165"/>
      <c r="K83" s="144"/>
      <c r="L83" s="175"/>
      <c r="M83" s="176"/>
      <c r="N83" s="144"/>
      <c r="O83" s="175"/>
      <c r="P83" s="174"/>
    </row>
    <row r="84" spans="1:25" s="171" customFormat="1" x14ac:dyDescent="0.25">
      <c r="B84" s="172" t="str">
        <f>IF(TRIM(G84)&lt;&gt;"",COUNTA($G$63:G84)&amp;"","")</f>
        <v>17</v>
      </c>
      <c r="C84" s="191"/>
      <c r="D84" s="150"/>
      <c r="E84" s="150"/>
      <c r="F84" s="173" t="s">
        <v>109</v>
      </c>
      <c r="G84" s="179">
        <v>26</v>
      </c>
      <c r="H84" s="179">
        <v>25.84</v>
      </c>
      <c r="I84" s="179" t="s">
        <v>34</v>
      </c>
      <c r="J84" s="165"/>
      <c r="K84" s="144"/>
      <c r="L84" s="175"/>
      <c r="M84" s="176"/>
      <c r="N84" s="144"/>
      <c r="O84" s="175"/>
      <c r="P84" s="174"/>
    </row>
    <row r="85" spans="1:25" s="33" customFormat="1" x14ac:dyDescent="0.25">
      <c r="B85" s="34" t="str">
        <f>IF(TRIM(G85)&lt;&gt;"",COUNTA($G$63:G85)&amp;"","")</f>
        <v>18</v>
      </c>
      <c r="C85" s="192"/>
      <c r="D85" s="150"/>
      <c r="E85" s="150"/>
      <c r="F85" s="173" t="s">
        <v>63</v>
      </c>
      <c r="G85" s="179">
        <v>96</v>
      </c>
      <c r="H85" s="179">
        <v>95.84</v>
      </c>
      <c r="I85" s="179" t="s">
        <v>34</v>
      </c>
      <c r="J85" s="165"/>
      <c r="K85" s="144"/>
      <c r="L85" s="88"/>
      <c r="M85" s="89"/>
      <c r="N85" s="144"/>
      <c r="O85" s="88"/>
      <c r="P85" s="43"/>
    </row>
    <row r="86" spans="1:25" s="33" customFormat="1" ht="15.75" thickBot="1" x14ac:dyDescent="0.3">
      <c r="B86" s="34" t="str">
        <f>IF(TRIM(G86)&lt;&gt;"",COUNTA($G$63:G86)&amp;"","")</f>
        <v/>
      </c>
      <c r="C86" s="141"/>
      <c r="D86" s="141"/>
      <c r="E86" s="141"/>
      <c r="F86" s="14" t="s">
        <v>7</v>
      </c>
      <c r="G86" s="27"/>
      <c r="H86" s="15"/>
      <c r="I86" s="15"/>
      <c r="J86" s="16"/>
      <c r="K86" s="16"/>
      <c r="L86" s="16"/>
      <c r="M86" s="64"/>
      <c r="N86" s="16"/>
      <c r="O86" s="16"/>
      <c r="P86" s="44">
        <f>SUM(P76:P85)</f>
        <v>0</v>
      </c>
    </row>
    <row r="87" spans="1:25" s="33" customFormat="1" x14ac:dyDescent="0.25">
      <c r="B87" s="34" t="str">
        <f>IF(TRIM(G87)&lt;&gt;"",COUNTA($G$63:G87)&amp;"","")</f>
        <v/>
      </c>
      <c r="C87" s="141"/>
      <c r="D87" s="141"/>
      <c r="E87" s="141"/>
      <c r="F87" s="147"/>
      <c r="G87" s="143"/>
      <c r="H87" s="3"/>
      <c r="I87" s="3"/>
      <c r="J87" s="148"/>
      <c r="K87" s="148"/>
      <c r="L87" s="148"/>
      <c r="M87" s="149"/>
      <c r="N87" s="148"/>
      <c r="O87" s="148"/>
      <c r="P87" s="43"/>
      <c r="Q87" s="171"/>
      <c r="R87" s="171"/>
      <c r="S87" s="171"/>
    </row>
    <row r="88" spans="1:25" s="20" customFormat="1" ht="15" x14ac:dyDescent="0.25">
      <c r="B88" s="34" t="str">
        <f>IF(TRIM(G88)&lt;&gt;"",COUNTA($G$63:G88)&amp;"","")</f>
        <v/>
      </c>
      <c r="C88" s="141"/>
      <c r="D88" s="141"/>
      <c r="E88" s="141"/>
      <c r="F88" s="142"/>
      <c r="G88" s="143"/>
      <c r="H88" s="3"/>
      <c r="I88" s="3"/>
      <c r="J88" s="148"/>
      <c r="K88" s="148"/>
      <c r="L88" s="148"/>
      <c r="M88" s="149"/>
      <c r="N88" s="148"/>
      <c r="O88" s="148"/>
      <c r="P88" s="43"/>
      <c r="Q88" s="171"/>
      <c r="R88" s="171"/>
      <c r="S88" s="171"/>
    </row>
    <row r="89" spans="1:25" customFormat="1" ht="14.25" customHeight="1" x14ac:dyDescent="0.25">
      <c r="A89" s="117"/>
      <c r="B89" s="118" t="str">
        <f>IF(TRIM(G89)&lt;&gt;"",COUNTA($G$63:G89)&amp;"","")</f>
        <v/>
      </c>
      <c r="C89" s="119"/>
      <c r="D89" s="120"/>
      <c r="E89" s="80">
        <v>310000</v>
      </c>
      <c r="F89" s="2" t="s">
        <v>35</v>
      </c>
      <c r="G89" s="121"/>
      <c r="H89" s="122"/>
      <c r="I89" s="119"/>
      <c r="J89" s="119"/>
      <c r="K89" s="119"/>
      <c r="L89" s="119"/>
      <c r="M89" s="123"/>
      <c r="N89" s="119"/>
      <c r="O89" s="119"/>
      <c r="P89" s="124"/>
      <c r="Q89" s="171"/>
      <c r="R89" s="171"/>
      <c r="S89" s="171"/>
      <c r="T89" s="117"/>
      <c r="U89" s="117"/>
      <c r="V89" s="117"/>
      <c r="W89" s="117"/>
      <c r="X89" s="117"/>
      <c r="Y89" s="117"/>
    </row>
    <row r="90" spans="1:25" s="171" customFormat="1" ht="15" x14ac:dyDescent="0.25">
      <c r="B90" s="37" t="str">
        <f>IF(TRIM(G90)&lt;&gt;"",COUNTA($G$63:G90)&amp;"","")</f>
        <v/>
      </c>
      <c r="C90" s="190"/>
      <c r="D90" s="190"/>
      <c r="E90" s="190"/>
      <c r="F90" s="183" t="s">
        <v>70</v>
      </c>
      <c r="G90" s="184"/>
      <c r="H90" s="185"/>
      <c r="I90" s="185"/>
      <c r="J90" s="186"/>
      <c r="K90" s="102"/>
      <c r="L90" s="102"/>
      <c r="M90" s="102"/>
      <c r="N90" s="104"/>
      <c r="O90" s="102"/>
      <c r="P90" s="174"/>
    </row>
    <row r="91" spans="1:25" s="171" customFormat="1" x14ac:dyDescent="0.25">
      <c r="B91" s="37" t="str">
        <f>IF(TRIM(G91)&lt;&gt;"",COUNTA($G$63:G91)&amp;"","")</f>
        <v>19</v>
      </c>
      <c r="C91" s="191"/>
      <c r="D91" s="191"/>
      <c r="E91" s="191"/>
      <c r="F91" s="173" t="s">
        <v>117</v>
      </c>
      <c r="G91" s="179">
        <v>49800</v>
      </c>
      <c r="H91" s="179">
        <v>49800.5</v>
      </c>
      <c r="I91" s="179" t="s">
        <v>48</v>
      </c>
      <c r="J91" s="165"/>
      <c r="K91" s="144"/>
      <c r="L91" s="102"/>
      <c r="M91" s="102"/>
      <c r="N91" s="104"/>
      <c r="O91" s="102"/>
      <c r="P91" s="174"/>
    </row>
    <row r="92" spans="1:25" s="171" customFormat="1" x14ac:dyDescent="0.25">
      <c r="B92" s="37" t="str">
        <f>IF(TRIM(G92)&lt;&gt;"",COUNTA($G$63:G92)&amp;"","")</f>
        <v>20</v>
      </c>
      <c r="C92" s="191"/>
      <c r="D92" s="191"/>
      <c r="E92" s="191"/>
      <c r="F92" s="173" t="s">
        <v>118</v>
      </c>
      <c r="G92" s="179">
        <v>110620</v>
      </c>
      <c r="H92" s="179">
        <v>110619.48</v>
      </c>
      <c r="I92" s="179" t="s">
        <v>48</v>
      </c>
      <c r="J92" s="165"/>
      <c r="K92" s="144"/>
      <c r="L92" s="102"/>
      <c r="M92" s="102"/>
      <c r="N92" s="104"/>
      <c r="O92" s="102"/>
      <c r="P92" s="174"/>
    </row>
    <row r="93" spans="1:25" s="33" customFormat="1" ht="15" x14ac:dyDescent="0.25">
      <c r="B93" s="34" t="str">
        <f>IF(TRIM(G93)&lt;&gt;"",COUNTA($G$63:G93)&amp;"","")</f>
        <v/>
      </c>
      <c r="C93" s="190" t="s">
        <v>148</v>
      </c>
      <c r="D93" s="190"/>
      <c r="E93" s="190"/>
      <c r="F93" s="126" t="s">
        <v>119</v>
      </c>
      <c r="G93" s="111"/>
      <c r="H93" s="112"/>
      <c r="I93" s="112"/>
      <c r="J93" s="127"/>
      <c r="K93" s="127"/>
      <c r="L93" s="113"/>
      <c r="M93" s="116"/>
      <c r="N93" s="113"/>
      <c r="O93" s="113"/>
      <c r="P93" s="174"/>
      <c r="Q93" s="171"/>
      <c r="R93" s="171"/>
      <c r="S93" s="171"/>
    </row>
    <row r="94" spans="1:25" s="171" customFormat="1" ht="15" x14ac:dyDescent="0.25">
      <c r="B94" s="172" t="str">
        <f>IF(TRIM(G94)&lt;&gt;"",COUNTA($G$63:G94)&amp;"","")</f>
        <v/>
      </c>
      <c r="C94" s="191"/>
      <c r="D94" s="191"/>
      <c r="E94" s="191"/>
      <c r="F94" s="87" t="s">
        <v>120</v>
      </c>
      <c r="G94" s="111"/>
      <c r="H94" s="112"/>
      <c r="I94" s="112"/>
      <c r="J94" s="127"/>
      <c r="K94" s="127"/>
      <c r="L94" s="113"/>
      <c r="M94" s="182"/>
      <c r="N94" s="127"/>
      <c r="O94" s="113"/>
      <c r="P94" s="125"/>
    </row>
    <row r="95" spans="1:25" s="33" customFormat="1" x14ac:dyDescent="0.25">
      <c r="B95" s="34" t="str">
        <f>IF(TRIM(G95)&lt;&gt;"",COUNTA($G$63:G95)&amp;"","")</f>
        <v>21</v>
      </c>
      <c r="C95" s="191"/>
      <c r="D95" s="191"/>
      <c r="E95" s="191"/>
      <c r="F95" s="39" t="s">
        <v>53</v>
      </c>
      <c r="G95" s="139">
        <v>876</v>
      </c>
      <c r="H95" s="139"/>
      <c r="I95" s="139" t="s">
        <v>36</v>
      </c>
      <c r="J95" s="90"/>
      <c r="K95" s="144"/>
      <c r="L95" s="89"/>
      <c r="M95" s="133"/>
      <c r="N95" s="91"/>
      <c r="O95" s="88"/>
      <c r="P95" s="43"/>
    </row>
    <row r="96" spans="1:25" s="33" customFormat="1" x14ac:dyDescent="0.25">
      <c r="B96" s="34" t="str">
        <f>IF(TRIM(G96)&lt;&gt;"",COUNTA($G$63:G96)&amp;"","")</f>
        <v>22</v>
      </c>
      <c r="C96" s="191"/>
      <c r="D96" s="191"/>
      <c r="E96" s="191"/>
      <c r="F96" s="39" t="s">
        <v>54</v>
      </c>
      <c r="G96" s="139">
        <v>2362</v>
      </c>
      <c r="H96" s="139"/>
      <c r="I96" s="139" t="s">
        <v>36</v>
      </c>
      <c r="J96" s="90"/>
      <c r="K96" s="144"/>
      <c r="L96" s="89"/>
      <c r="M96" s="133"/>
      <c r="N96" s="91"/>
      <c r="O96" s="88"/>
      <c r="P96" s="43"/>
    </row>
    <row r="97" spans="2:16" s="171" customFormat="1" x14ac:dyDescent="0.25">
      <c r="B97" s="172" t="str">
        <f>IF(TRIM(G97)&lt;&gt;"",COUNTA($G$63:G97)&amp;"","")</f>
        <v>23</v>
      </c>
      <c r="C97" s="191"/>
      <c r="D97" s="191"/>
      <c r="E97" s="191"/>
      <c r="F97" s="173" t="s">
        <v>69</v>
      </c>
      <c r="G97" s="179">
        <v>1485</v>
      </c>
      <c r="H97" s="179"/>
      <c r="I97" s="179" t="s">
        <v>36</v>
      </c>
      <c r="J97" s="177"/>
      <c r="K97" s="144"/>
      <c r="L97" s="176"/>
      <c r="M97" s="133"/>
      <c r="N97" s="178"/>
      <c r="O97" s="175"/>
      <c r="P97" s="174"/>
    </row>
    <row r="98" spans="2:16" s="171" customFormat="1" ht="15" x14ac:dyDescent="0.25">
      <c r="B98" s="172" t="str">
        <f>IF(TRIM(G98)&lt;&gt;"",COUNTA($G$63:G98)&amp;"","")</f>
        <v/>
      </c>
      <c r="C98" s="191"/>
      <c r="D98" s="191"/>
      <c r="E98" s="191"/>
      <c r="F98" s="87" t="s">
        <v>121</v>
      </c>
      <c r="G98" s="179"/>
      <c r="H98" s="179"/>
      <c r="I98" s="179"/>
      <c r="J98" s="177"/>
      <c r="K98" s="144"/>
      <c r="L98" s="176"/>
      <c r="M98" s="133"/>
      <c r="N98" s="178"/>
      <c r="O98" s="175"/>
      <c r="P98" s="174"/>
    </row>
    <row r="99" spans="2:16" s="171" customFormat="1" x14ac:dyDescent="0.25">
      <c r="B99" s="172" t="str">
        <f>IF(TRIM(G99)&lt;&gt;"",COUNTA($G$63:G99)&amp;"","")</f>
        <v>24</v>
      </c>
      <c r="C99" s="191"/>
      <c r="D99" s="191"/>
      <c r="E99" s="191"/>
      <c r="F99" s="173" t="s">
        <v>53</v>
      </c>
      <c r="G99" s="179">
        <v>7410</v>
      </c>
      <c r="H99" s="179"/>
      <c r="I99" s="179" t="s">
        <v>36</v>
      </c>
      <c r="J99" s="177"/>
      <c r="K99" s="144"/>
      <c r="L99" s="176"/>
      <c r="M99" s="133"/>
      <c r="N99" s="178"/>
      <c r="O99" s="175"/>
      <c r="P99" s="174"/>
    </row>
    <row r="100" spans="2:16" s="171" customFormat="1" x14ac:dyDescent="0.25">
      <c r="B100" s="172" t="str">
        <f>IF(TRIM(G100)&lt;&gt;"",COUNTA($G$63:G100)&amp;"","")</f>
        <v>25</v>
      </c>
      <c r="C100" s="191"/>
      <c r="D100" s="191"/>
      <c r="E100" s="191"/>
      <c r="F100" s="173" t="s">
        <v>54</v>
      </c>
      <c r="G100" s="179">
        <v>636</v>
      </c>
      <c r="H100" s="179"/>
      <c r="I100" s="179" t="s">
        <v>36</v>
      </c>
      <c r="J100" s="177"/>
      <c r="K100" s="144"/>
      <c r="L100" s="176"/>
      <c r="M100" s="133"/>
      <c r="N100" s="178"/>
      <c r="O100" s="175"/>
      <c r="P100" s="174"/>
    </row>
    <row r="101" spans="2:16" s="171" customFormat="1" x14ac:dyDescent="0.25">
      <c r="B101" s="172" t="str">
        <f>IF(TRIM(G101)&lt;&gt;"",COUNTA($G$63:G101)&amp;"","")</f>
        <v>26</v>
      </c>
      <c r="C101" s="191"/>
      <c r="D101" s="191"/>
      <c r="E101" s="191"/>
      <c r="F101" s="173" t="s">
        <v>123</v>
      </c>
      <c r="G101" s="179">
        <v>6774</v>
      </c>
      <c r="H101" s="179"/>
      <c r="I101" s="179" t="s">
        <v>36</v>
      </c>
      <c r="J101" s="177"/>
      <c r="K101" s="144"/>
      <c r="L101" s="176"/>
      <c r="M101" s="133"/>
      <c r="N101" s="178"/>
      <c r="O101" s="175"/>
      <c r="P101" s="174"/>
    </row>
    <row r="102" spans="2:16" s="171" customFormat="1" ht="15" x14ac:dyDescent="0.25">
      <c r="B102" s="172" t="str">
        <f>IF(TRIM(G102)&lt;&gt;"",COUNTA($G$63:G102)&amp;"","")</f>
        <v/>
      </c>
      <c r="C102" s="191"/>
      <c r="D102" s="191"/>
      <c r="E102" s="191"/>
      <c r="F102" s="87" t="s">
        <v>122</v>
      </c>
      <c r="G102" s="179"/>
      <c r="H102" s="179"/>
      <c r="I102" s="179"/>
      <c r="J102" s="177"/>
      <c r="K102" s="144"/>
      <c r="L102" s="176"/>
      <c r="M102" s="133"/>
      <c r="N102" s="178"/>
      <c r="O102" s="175"/>
      <c r="P102" s="174"/>
    </row>
    <row r="103" spans="2:16" s="171" customFormat="1" x14ac:dyDescent="0.25">
      <c r="B103" s="172" t="str">
        <f>IF(TRIM(G103)&lt;&gt;"",COUNTA($G$63:G103)&amp;"","")</f>
        <v>27</v>
      </c>
      <c r="C103" s="191"/>
      <c r="D103" s="191"/>
      <c r="E103" s="191"/>
      <c r="F103" s="173" t="s">
        <v>53</v>
      </c>
      <c r="G103" s="179">
        <v>2082</v>
      </c>
      <c r="H103" s="179"/>
      <c r="I103" s="179" t="s">
        <v>36</v>
      </c>
      <c r="J103" s="177"/>
      <c r="K103" s="144"/>
      <c r="L103" s="176"/>
      <c r="M103" s="133"/>
      <c r="N103" s="178"/>
      <c r="O103" s="175"/>
      <c r="P103" s="174"/>
    </row>
    <row r="104" spans="2:16" s="171" customFormat="1" x14ac:dyDescent="0.25">
      <c r="B104" s="172" t="str">
        <f>IF(TRIM(G104)&lt;&gt;"",COUNTA($G$63:G104)&amp;"","")</f>
        <v>28</v>
      </c>
      <c r="C104" s="191"/>
      <c r="D104" s="191"/>
      <c r="E104" s="191"/>
      <c r="F104" s="173" t="s">
        <v>54</v>
      </c>
      <c r="G104" s="179">
        <v>4960</v>
      </c>
      <c r="H104" s="179"/>
      <c r="I104" s="179" t="s">
        <v>36</v>
      </c>
      <c r="J104" s="177"/>
      <c r="K104" s="144"/>
      <c r="L104" s="176"/>
      <c r="M104" s="133"/>
      <c r="N104" s="178"/>
      <c r="O104" s="175"/>
      <c r="P104" s="174"/>
    </row>
    <row r="105" spans="2:16" s="171" customFormat="1" x14ac:dyDescent="0.25">
      <c r="B105" s="172" t="str">
        <f>IF(TRIM(G105)&lt;&gt;"",COUNTA($G$63:G105)&amp;"","")</f>
        <v>29</v>
      </c>
      <c r="C105" s="192"/>
      <c r="D105" s="192"/>
      <c r="E105" s="192"/>
      <c r="F105" s="173" t="s">
        <v>69</v>
      </c>
      <c r="G105" s="179">
        <v>2878</v>
      </c>
      <c r="H105" s="179"/>
      <c r="I105" s="179" t="s">
        <v>36</v>
      </c>
      <c r="J105" s="177"/>
      <c r="K105" s="144"/>
      <c r="L105" s="176"/>
      <c r="M105" s="133"/>
      <c r="N105" s="178"/>
      <c r="O105" s="175"/>
      <c r="P105" s="174"/>
    </row>
    <row r="106" spans="2:16" s="33" customFormat="1" ht="15" x14ac:dyDescent="0.25">
      <c r="B106" s="34" t="str">
        <f>IF(TRIM(G106)&lt;&gt;"",COUNTA($G$63:G106)&amp;"","")</f>
        <v/>
      </c>
      <c r="C106" s="190" t="s">
        <v>149</v>
      </c>
      <c r="D106" s="219"/>
      <c r="E106" s="219"/>
      <c r="F106" s="126" t="s">
        <v>49</v>
      </c>
      <c r="G106" s="111"/>
      <c r="H106" s="112"/>
      <c r="I106" s="112"/>
      <c r="J106" s="114"/>
      <c r="K106" s="114"/>
      <c r="L106" s="148"/>
      <c r="M106" s="149"/>
      <c r="N106" s="148"/>
      <c r="O106" s="148"/>
      <c r="P106" s="166"/>
    </row>
    <row r="107" spans="2:16" s="33" customFormat="1" x14ac:dyDescent="0.25">
      <c r="B107" s="34" t="str">
        <f>IF(TRIM(G107)&lt;&gt;"",COUNTA($G$63:G107)&amp;"","")</f>
        <v>30</v>
      </c>
      <c r="C107" s="191"/>
      <c r="D107" s="219"/>
      <c r="E107" s="219"/>
      <c r="F107" s="173" t="s">
        <v>99</v>
      </c>
      <c r="G107" s="179">
        <v>1</v>
      </c>
      <c r="H107" s="179">
        <v>1</v>
      </c>
      <c r="I107" s="179" t="s">
        <v>50</v>
      </c>
      <c r="J107" s="90"/>
      <c r="K107" s="144"/>
      <c r="L107" s="88"/>
      <c r="M107" s="89"/>
      <c r="N107" s="91"/>
      <c r="O107" s="88"/>
      <c r="P107" s="43"/>
    </row>
    <row r="108" spans="2:16" s="33" customFormat="1" x14ac:dyDescent="0.25">
      <c r="B108" s="34" t="str">
        <f>IF(TRIM(G108)&lt;&gt;"",COUNTA($G$63:G108)&amp;"","")</f>
        <v>31</v>
      </c>
      <c r="C108" s="191"/>
      <c r="D108" s="219"/>
      <c r="E108" s="219"/>
      <c r="F108" s="173" t="s">
        <v>100</v>
      </c>
      <c r="G108" s="179">
        <v>485</v>
      </c>
      <c r="H108" s="179">
        <v>483.61</v>
      </c>
      <c r="I108" s="179" t="s">
        <v>34</v>
      </c>
      <c r="J108" s="90"/>
      <c r="K108" s="144"/>
      <c r="L108" s="88"/>
      <c r="M108" s="89"/>
      <c r="N108" s="91"/>
      <c r="O108" s="88"/>
      <c r="P108" s="43"/>
    </row>
    <row r="109" spans="2:16" s="33" customFormat="1" x14ac:dyDescent="0.25">
      <c r="B109" s="34" t="str">
        <f>IF(TRIM(G109)&lt;&gt;"",COUNTA($G$63:G109)&amp;"","")</f>
        <v>32</v>
      </c>
      <c r="C109" s="191"/>
      <c r="D109" s="219"/>
      <c r="E109" s="219"/>
      <c r="F109" s="173" t="s">
        <v>106</v>
      </c>
      <c r="G109" s="179">
        <v>26</v>
      </c>
      <c r="H109" s="179">
        <v>26.57</v>
      </c>
      <c r="I109" s="179" t="s">
        <v>34</v>
      </c>
      <c r="J109" s="90"/>
      <c r="K109" s="144"/>
      <c r="L109" s="88"/>
      <c r="M109" s="89"/>
      <c r="N109" s="91"/>
      <c r="O109" s="88"/>
      <c r="P109" s="43"/>
    </row>
    <row r="110" spans="2:16" s="171" customFormat="1" ht="15" x14ac:dyDescent="0.25">
      <c r="B110" s="172" t="str">
        <f>IF(TRIM(G110)&lt;&gt;"",COUNTA($G$63:G110)&amp;"","")</f>
        <v/>
      </c>
      <c r="C110" s="191"/>
      <c r="D110" s="188"/>
      <c r="E110" s="188"/>
      <c r="F110" s="87" t="s">
        <v>110</v>
      </c>
      <c r="G110" s="179"/>
      <c r="H110" s="179"/>
      <c r="I110" s="179"/>
      <c r="J110" s="177"/>
      <c r="K110" s="144"/>
      <c r="L110" s="176"/>
      <c r="M110" s="133"/>
      <c r="N110" s="178"/>
      <c r="O110" s="175"/>
      <c r="P110" s="174"/>
    </row>
    <row r="111" spans="2:16" s="171" customFormat="1" x14ac:dyDescent="0.25">
      <c r="B111" s="172" t="str">
        <f>IF(TRIM(G111)&lt;&gt;"",COUNTA($G$63:G111)&amp;"","")</f>
        <v>33</v>
      </c>
      <c r="C111" s="191"/>
      <c r="D111" s="188"/>
      <c r="E111" s="188"/>
      <c r="F111" s="173" t="s">
        <v>111</v>
      </c>
      <c r="G111" s="179">
        <v>190</v>
      </c>
      <c r="H111" s="179">
        <v>188.21</v>
      </c>
      <c r="I111" s="179" t="s">
        <v>34</v>
      </c>
      <c r="J111" s="177"/>
      <c r="K111" s="144"/>
      <c r="L111" s="176"/>
      <c r="M111" s="133"/>
      <c r="N111" s="178"/>
      <c r="O111" s="175"/>
      <c r="P111" s="174"/>
    </row>
    <row r="112" spans="2:16" s="171" customFormat="1" x14ac:dyDescent="0.25">
      <c r="B112" s="172" t="str">
        <f>IF(TRIM(G112)&lt;&gt;"",COUNTA($G$63:G112)&amp;"","")</f>
        <v>34</v>
      </c>
      <c r="C112" s="191"/>
      <c r="D112" s="188"/>
      <c r="E112" s="188"/>
      <c r="F112" s="173" t="s">
        <v>112</v>
      </c>
      <c r="G112" s="179">
        <v>8</v>
      </c>
      <c r="H112" s="179">
        <v>8</v>
      </c>
      <c r="I112" s="179" t="s">
        <v>50</v>
      </c>
      <c r="J112" s="177"/>
      <c r="K112" s="144"/>
      <c r="L112" s="176"/>
      <c r="M112" s="133"/>
      <c r="N112" s="178"/>
      <c r="O112" s="175"/>
      <c r="P112" s="174"/>
    </row>
    <row r="113" spans="2:16" s="171" customFormat="1" x14ac:dyDescent="0.25">
      <c r="B113" s="172" t="str">
        <f>IF(TRIM(G113)&lt;&gt;"",COUNTA($G$63:G113)&amp;"","")</f>
        <v>35</v>
      </c>
      <c r="C113" s="191"/>
      <c r="D113" s="188"/>
      <c r="E113" s="188"/>
      <c r="F113" s="173" t="s">
        <v>113</v>
      </c>
      <c r="G113" s="179">
        <v>16</v>
      </c>
      <c r="H113" s="179">
        <v>16</v>
      </c>
      <c r="I113" s="179" t="s">
        <v>50</v>
      </c>
      <c r="J113" s="177"/>
      <c r="K113" s="144"/>
      <c r="L113" s="176"/>
      <c r="M113" s="133"/>
      <c r="N113" s="178"/>
      <c r="O113" s="175"/>
      <c r="P113" s="174"/>
    </row>
    <row r="114" spans="2:16" s="171" customFormat="1" x14ac:dyDescent="0.25">
      <c r="B114" s="172" t="str">
        <f>IF(TRIM(G114)&lt;&gt;"",COUNTA($G$63:G114)&amp;"","")</f>
        <v>36</v>
      </c>
      <c r="C114" s="192"/>
      <c r="D114" s="188"/>
      <c r="E114" s="188"/>
      <c r="F114" s="173" t="s">
        <v>124</v>
      </c>
      <c r="G114" s="179">
        <v>24</v>
      </c>
      <c r="H114" s="179">
        <f>6*4</f>
        <v>24</v>
      </c>
      <c r="I114" s="179" t="s">
        <v>50</v>
      </c>
      <c r="J114" s="177"/>
      <c r="K114" s="144"/>
      <c r="L114" s="176"/>
      <c r="M114" s="133"/>
      <c r="N114" s="178"/>
      <c r="O114" s="175"/>
      <c r="P114" s="174"/>
    </row>
    <row r="115" spans="2:16" s="33" customFormat="1" ht="15" x14ac:dyDescent="0.25">
      <c r="B115" s="85" t="str">
        <f>IF(TRIM(G115)&lt;&gt;"",COUNTA($G$63:G115)&amp;"","")</f>
        <v/>
      </c>
      <c r="C115" s="82"/>
      <c r="D115" s="145"/>
      <c r="E115" s="80">
        <v>312500</v>
      </c>
      <c r="F115" s="146" t="s">
        <v>61</v>
      </c>
      <c r="G115" s="121"/>
      <c r="H115" s="122"/>
      <c r="I115" s="119"/>
      <c r="J115" s="168"/>
      <c r="K115" s="168"/>
      <c r="L115" s="168"/>
      <c r="M115" s="169"/>
      <c r="N115" s="168"/>
      <c r="O115" s="168"/>
      <c r="P115" s="170"/>
    </row>
    <row r="116" spans="2:16" s="33" customFormat="1" ht="15" customHeight="1" x14ac:dyDescent="0.25">
      <c r="B116" s="34" t="str">
        <f>IF(TRIM(G116)&lt;&gt;"",COUNTA($G$63:G116)&amp;"","")</f>
        <v>37</v>
      </c>
      <c r="C116" s="211" t="s">
        <v>150</v>
      </c>
      <c r="D116" s="193"/>
      <c r="E116" s="193"/>
      <c r="F116" s="173" t="s">
        <v>65</v>
      </c>
      <c r="G116" s="179">
        <v>1296</v>
      </c>
      <c r="H116" s="179">
        <v>1295.3900000000001</v>
      </c>
      <c r="I116" s="179" t="s">
        <v>48</v>
      </c>
      <c r="J116" s="90"/>
      <c r="K116" s="144"/>
      <c r="L116" s="88"/>
      <c r="M116" s="89"/>
      <c r="N116" s="91"/>
      <c r="O116" s="88"/>
      <c r="P116" s="43"/>
    </row>
    <row r="117" spans="2:16" s="171" customFormat="1" ht="15" customHeight="1" x14ac:dyDescent="0.25">
      <c r="B117" s="172" t="str">
        <f>IF(TRIM(G117)&lt;&gt;"",COUNTA($G$63:G117)&amp;"","")</f>
        <v>38</v>
      </c>
      <c r="C117" s="212"/>
      <c r="D117" s="194"/>
      <c r="E117" s="194"/>
      <c r="F117" s="173" t="s">
        <v>85</v>
      </c>
      <c r="G117" s="179">
        <v>2138</v>
      </c>
      <c r="H117" s="179">
        <v>2137.6999999999998</v>
      </c>
      <c r="I117" s="179" t="s">
        <v>48</v>
      </c>
      <c r="J117" s="177"/>
      <c r="K117" s="181"/>
      <c r="L117" s="108"/>
      <c r="M117" s="109"/>
      <c r="N117" s="178"/>
      <c r="O117" s="108"/>
      <c r="P117" s="110"/>
    </row>
    <row r="118" spans="2:16" s="171" customFormat="1" ht="15" customHeight="1" x14ac:dyDescent="0.25">
      <c r="B118" s="172" t="str">
        <f>IF(TRIM(G118)&lt;&gt;"",COUNTA($G$63:G118)&amp;"","")</f>
        <v>39</v>
      </c>
      <c r="C118" s="212"/>
      <c r="D118" s="194"/>
      <c r="E118" s="194"/>
      <c r="F118" s="173" t="s">
        <v>86</v>
      </c>
      <c r="G118" s="179">
        <v>8</v>
      </c>
      <c r="H118" s="179">
        <v>8</v>
      </c>
      <c r="I118" s="179" t="s">
        <v>50</v>
      </c>
      <c r="J118" s="177"/>
      <c r="K118" s="181"/>
      <c r="L118" s="108"/>
      <c r="M118" s="109"/>
      <c r="N118" s="178"/>
      <c r="O118" s="108"/>
      <c r="P118" s="110"/>
    </row>
    <row r="119" spans="2:16" s="171" customFormat="1" ht="15" customHeight="1" x14ac:dyDescent="0.25">
      <c r="B119" s="172" t="str">
        <f>IF(TRIM(G119)&lt;&gt;"",COUNTA($G$63:G119)&amp;"","")</f>
        <v>40</v>
      </c>
      <c r="C119" s="213"/>
      <c r="D119" s="195"/>
      <c r="E119" s="195"/>
      <c r="F119" s="173" t="s">
        <v>105</v>
      </c>
      <c r="G119" s="179">
        <v>2995</v>
      </c>
      <c r="H119" s="179">
        <v>2991.05</v>
      </c>
      <c r="I119" s="179" t="s">
        <v>34</v>
      </c>
      <c r="J119" s="177"/>
      <c r="K119" s="181"/>
      <c r="L119" s="108"/>
      <c r="M119" s="109"/>
      <c r="N119" s="178"/>
      <c r="O119" s="108"/>
      <c r="P119" s="110"/>
    </row>
    <row r="120" spans="2:16" s="33" customFormat="1" ht="15.75" thickBot="1" x14ac:dyDescent="0.3">
      <c r="B120" s="34" t="str">
        <f>IF(TRIM(G120)&lt;&gt;"",COUNTA($G$63:G120)&amp;"","")</f>
        <v/>
      </c>
      <c r="C120" s="107"/>
      <c r="D120" s="107"/>
      <c r="E120" s="2"/>
      <c r="F120" s="14" t="s">
        <v>7</v>
      </c>
      <c r="G120" s="27"/>
      <c r="H120" s="128"/>
      <c r="I120" s="15"/>
      <c r="J120" s="16"/>
      <c r="K120" s="16"/>
      <c r="L120" s="16"/>
      <c r="M120" s="61"/>
      <c r="N120" s="16"/>
      <c r="O120" s="16"/>
      <c r="P120" s="167">
        <f>SUM(P93:P116)</f>
        <v>0</v>
      </c>
    </row>
    <row r="121" spans="2:16" s="33" customFormat="1" ht="15" x14ac:dyDescent="0.25">
      <c r="B121" s="34" t="str">
        <f>IF(TRIM(G121)&lt;&gt;"",COUNTA($G$63:G121)&amp;"","")</f>
        <v/>
      </c>
      <c r="C121" s="107"/>
      <c r="D121" s="107"/>
      <c r="E121" s="2"/>
      <c r="F121" s="2"/>
      <c r="G121" s="28"/>
      <c r="H121" s="129"/>
      <c r="I121" s="17"/>
      <c r="J121" s="18"/>
      <c r="K121" s="18"/>
      <c r="L121" s="18"/>
      <c r="M121" s="62"/>
      <c r="N121" s="18"/>
      <c r="O121" s="18"/>
      <c r="P121" s="51"/>
    </row>
    <row r="122" spans="2:16" s="33" customFormat="1" ht="15" x14ac:dyDescent="0.25">
      <c r="B122" s="34" t="str">
        <f>IF(TRIM(G122)&lt;&gt;"",COUNTA($G$63:G122)&amp;"","")</f>
        <v/>
      </c>
      <c r="C122" s="107"/>
      <c r="D122" s="107"/>
      <c r="E122" s="2"/>
      <c r="F122" s="2"/>
      <c r="G122" s="29"/>
      <c r="H122" s="130"/>
      <c r="I122" s="2"/>
      <c r="J122" s="19"/>
      <c r="K122" s="19"/>
      <c r="L122" s="19"/>
      <c r="M122" s="63"/>
      <c r="N122" s="19"/>
      <c r="O122" s="19"/>
      <c r="P122" s="52"/>
    </row>
    <row r="123" spans="2:16" s="33" customFormat="1" ht="15" x14ac:dyDescent="0.25">
      <c r="B123" s="85" t="str">
        <f>IF(TRIM(G123)&lt;&gt;"",COUNTA($G$63:G123)&amp;"","")</f>
        <v/>
      </c>
      <c r="C123" s="82"/>
      <c r="D123" s="82"/>
      <c r="E123" s="80">
        <v>320000</v>
      </c>
      <c r="F123" s="2" t="s">
        <v>37</v>
      </c>
      <c r="G123" s="81"/>
      <c r="H123" s="101"/>
      <c r="I123" s="82"/>
      <c r="J123" s="82"/>
      <c r="K123" s="82"/>
      <c r="L123" s="82"/>
      <c r="M123" s="83"/>
      <c r="N123" s="82"/>
      <c r="O123" s="82"/>
      <c r="P123" s="84"/>
    </row>
    <row r="124" spans="2:16" s="33" customFormat="1" ht="15" x14ac:dyDescent="0.25">
      <c r="B124" s="85" t="str">
        <f>IF(TRIM(G124)&lt;&gt;"",COUNTA($G$63:G124)&amp;"","")</f>
        <v/>
      </c>
      <c r="C124" s="82"/>
      <c r="D124" s="82"/>
      <c r="E124" s="80">
        <v>32000010</v>
      </c>
      <c r="F124" s="131" t="s">
        <v>38</v>
      </c>
      <c r="G124" s="81"/>
      <c r="H124" s="101"/>
      <c r="I124" s="82"/>
      <c r="J124" s="82"/>
      <c r="K124" s="82"/>
      <c r="L124" s="82"/>
      <c r="M124" s="83"/>
      <c r="N124" s="82"/>
      <c r="O124" s="82"/>
      <c r="P124" s="84"/>
    </row>
    <row r="125" spans="2:16" s="33" customFormat="1" x14ac:dyDescent="0.25">
      <c r="B125" s="172" t="str">
        <f>IF(TRIM(G125)&lt;&gt;"",COUNTA($G$63:G125)&amp;"","")</f>
        <v>41</v>
      </c>
      <c r="C125" s="196"/>
      <c r="D125" s="196"/>
      <c r="E125" s="196"/>
      <c r="F125" s="173" t="s">
        <v>64</v>
      </c>
      <c r="G125" s="179">
        <v>2125</v>
      </c>
      <c r="H125" s="179">
        <v>2123.08</v>
      </c>
      <c r="I125" s="179" t="s">
        <v>34</v>
      </c>
      <c r="J125" s="156"/>
      <c r="K125" s="100"/>
      <c r="L125" s="89"/>
      <c r="M125" s="89"/>
      <c r="N125" s="36"/>
      <c r="O125" s="89"/>
      <c r="P125" s="43"/>
    </row>
    <row r="126" spans="2:16" s="171" customFormat="1" x14ac:dyDescent="0.25">
      <c r="B126" s="172" t="str">
        <f>IF(TRIM(G126)&lt;&gt;"",COUNTA($G$63:G126)&amp;"","")</f>
        <v>42</v>
      </c>
      <c r="C126" s="197"/>
      <c r="D126" s="197"/>
      <c r="E126" s="197"/>
      <c r="F126" s="173" t="s">
        <v>107</v>
      </c>
      <c r="G126" s="179">
        <v>75</v>
      </c>
      <c r="H126" s="179">
        <v>73.28</v>
      </c>
      <c r="I126" s="179" t="s">
        <v>34</v>
      </c>
      <c r="J126" s="156"/>
      <c r="K126" s="180"/>
      <c r="L126" s="176"/>
      <c r="M126" s="176"/>
      <c r="N126" s="36"/>
      <c r="O126" s="176"/>
      <c r="P126" s="174"/>
    </row>
    <row r="127" spans="2:16" s="33" customFormat="1" ht="15" x14ac:dyDescent="0.25">
      <c r="B127" s="85" t="str">
        <f>IF(TRIM(G127)&lt;&gt;"",COUNTA($G$63:G127)&amp;"","")</f>
        <v/>
      </c>
      <c r="C127" s="82"/>
      <c r="D127" s="82"/>
      <c r="E127" s="80">
        <v>32121600</v>
      </c>
      <c r="F127" s="131" t="s">
        <v>39</v>
      </c>
      <c r="G127" s="81"/>
      <c r="H127" s="101"/>
      <c r="I127" s="82"/>
      <c r="J127" s="82"/>
      <c r="K127" s="82"/>
      <c r="L127" s="82"/>
      <c r="M127" s="83"/>
      <c r="N127" s="82"/>
      <c r="O127" s="82"/>
      <c r="P127" s="84"/>
    </row>
    <row r="128" spans="2:16" s="171" customFormat="1" ht="15" x14ac:dyDescent="0.25">
      <c r="B128" s="172" t="str">
        <f>IF(TRIM(G128)&lt;&gt;"",COUNTA($G$63:G128)&amp;"","")</f>
        <v/>
      </c>
      <c r="C128" s="193" t="s">
        <v>149</v>
      </c>
      <c r="D128" s="193"/>
      <c r="E128" s="151"/>
      <c r="F128" s="87" t="s">
        <v>144</v>
      </c>
      <c r="G128" s="179"/>
      <c r="H128" s="179"/>
      <c r="I128" s="179"/>
      <c r="J128" s="105"/>
      <c r="K128" s="180"/>
      <c r="L128" s="175"/>
      <c r="M128" s="176"/>
      <c r="N128" s="106"/>
      <c r="O128" s="175"/>
      <c r="P128" s="174"/>
    </row>
    <row r="129" spans="2:16" s="171" customFormat="1" x14ac:dyDescent="0.25">
      <c r="B129" s="172" t="str">
        <f>IF(TRIM(G129)&lt;&gt;"",COUNTA($G$63:G129)&amp;"","")</f>
        <v>43</v>
      </c>
      <c r="C129" s="194"/>
      <c r="D129" s="194"/>
      <c r="E129" s="151"/>
      <c r="F129" s="173" t="s">
        <v>145</v>
      </c>
      <c r="G129" s="179">
        <v>77715</v>
      </c>
      <c r="H129" s="179">
        <v>77715</v>
      </c>
      <c r="I129" s="179" t="s">
        <v>48</v>
      </c>
      <c r="J129" s="105"/>
      <c r="K129" s="180"/>
      <c r="L129" s="175"/>
      <c r="M129" s="176"/>
      <c r="N129" s="106"/>
      <c r="O129" s="175"/>
      <c r="P129" s="174"/>
    </row>
    <row r="130" spans="2:16" s="171" customFormat="1" x14ac:dyDescent="0.25">
      <c r="B130" s="172" t="str">
        <f>IF(TRIM(G130)&lt;&gt;"",COUNTA($G$63:G130)&amp;"","")</f>
        <v>44</v>
      </c>
      <c r="C130" s="194"/>
      <c r="D130" s="194"/>
      <c r="E130" s="151"/>
      <c r="F130" s="173" t="s">
        <v>146</v>
      </c>
      <c r="G130" s="179">
        <v>77715</v>
      </c>
      <c r="H130" s="179">
        <v>77715</v>
      </c>
      <c r="I130" s="179" t="s">
        <v>48</v>
      </c>
      <c r="J130" s="105"/>
      <c r="K130" s="180"/>
      <c r="L130" s="175"/>
      <c r="M130" s="176"/>
      <c r="N130" s="106"/>
      <c r="O130" s="175"/>
      <c r="P130" s="174"/>
    </row>
    <row r="131" spans="2:16" s="171" customFormat="1" x14ac:dyDescent="0.25">
      <c r="B131" s="172" t="str">
        <f>IF(TRIM(G131)&lt;&gt;"",COUNTA($G$63:G131)&amp;"","")</f>
        <v>45</v>
      </c>
      <c r="C131" s="194"/>
      <c r="D131" s="194"/>
      <c r="E131" s="151"/>
      <c r="F131" s="173" t="s">
        <v>73</v>
      </c>
      <c r="G131" s="179">
        <v>77715</v>
      </c>
      <c r="H131" s="179">
        <v>77715</v>
      </c>
      <c r="I131" s="179" t="s">
        <v>48</v>
      </c>
      <c r="J131" s="105"/>
      <c r="K131" s="180"/>
      <c r="L131" s="175"/>
      <c r="M131" s="176"/>
      <c r="N131" s="106"/>
      <c r="O131" s="175"/>
      <c r="P131" s="174"/>
    </row>
    <row r="132" spans="2:16" s="171" customFormat="1" x14ac:dyDescent="0.25">
      <c r="B132" s="172" t="str">
        <f>IF(TRIM(G132)&lt;&gt;"",COUNTA($G$63:G132)&amp;"","")</f>
        <v>46</v>
      </c>
      <c r="C132" s="194"/>
      <c r="D132" s="194"/>
      <c r="E132" s="151"/>
      <c r="F132" s="173" t="s">
        <v>74</v>
      </c>
      <c r="G132" s="179">
        <v>77715</v>
      </c>
      <c r="H132" s="179">
        <v>77715</v>
      </c>
      <c r="I132" s="179" t="s">
        <v>48</v>
      </c>
      <c r="J132" s="105"/>
      <c r="K132" s="180"/>
      <c r="L132" s="175"/>
      <c r="M132" s="176"/>
      <c r="N132" s="106"/>
      <c r="O132" s="175"/>
      <c r="P132" s="174"/>
    </row>
    <row r="133" spans="2:16" s="171" customFormat="1" ht="15" x14ac:dyDescent="0.25">
      <c r="B133" s="172" t="str">
        <f>IF(TRIM(G133)&lt;&gt;"",COUNTA($G$63:G133)&amp;"","")</f>
        <v/>
      </c>
      <c r="C133" s="194"/>
      <c r="D133" s="194"/>
      <c r="E133" s="151"/>
      <c r="F133" s="87" t="s">
        <v>71</v>
      </c>
      <c r="G133" s="179"/>
      <c r="H133" s="179"/>
      <c r="I133" s="179"/>
      <c r="J133" s="105"/>
      <c r="K133" s="180"/>
      <c r="L133" s="175"/>
      <c r="M133" s="176"/>
      <c r="N133" s="106"/>
      <c r="O133" s="175"/>
      <c r="P133" s="174"/>
    </row>
    <row r="134" spans="2:16" s="171" customFormat="1" x14ac:dyDescent="0.25">
      <c r="B134" s="172" t="str">
        <f>IF(TRIM(G134)&lt;&gt;"",COUNTA($G$63:G134)&amp;"","")</f>
        <v>47</v>
      </c>
      <c r="C134" s="194"/>
      <c r="D134" s="194"/>
      <c r="E134" s="151"/>
      <c r="F134" s="173" t="s">
        <v>114</v>
      </c>
      <c r="G134" s="179">
        <v>90</v>
      </c>
      <c r="H134" s="179">
        <f>6*5*3</f>
        <v>90</v>
      </c>
      <c r="I134" s="179" t="s">
        <v>48</v>
      </c>
      <c r="J134" s="105"/>
      <c r="K134" s="180"/>
      <c r="L134" s="175"/>
      <c r="M134" s="176"/>
      <c r="N134" s="106"/>
      <c r="O134" s="175"/>
      <c r="P134" s="174"/>
    </row>
    <row r="135" spans="2:16" s="171" customFormat="1" x14ac:dyDescent="0.25">
      <c r="B135" s="172" t="str">
        <f>IF(TRIM(G135)&lt;&gt;"",COUNTA($G$63:G135)&amp;"","")</f>
        <v>48</v>
      </c>
      <c r="C135" s="195"/>
      <c r="D135" s="195"/>
      <c r="E135" s="151"/>
      <c r="F135" s="173" t="s">
        <v>72</v>
      </c>
      <c r="G135" s="179">
        <v>90</v>
      </c>
      <c r="H135" s="179">
        <f>6*5*3</f>
        <v>90</v>
      </c>
      <c r="I135" s="179" t="s">
        <v>48</v>
      </c>
      <c r="J135" s="105"/>
      <c r="K135" s="180"/>
      <c r="L135" s="175"/>
      <c r="M135" s="176"/>
      <c r="N135" s="106"/>
      <c r="O135" s="175"/>
      <c r="P135" s="174"/>
    </row>
    <row r="136" spans="2:16" s="171" customFormat="1" ht="15" x14ac:dyDescent="0.25">
      <c r="B136" s="85" t="str">
        <f>IF(TRIM(G136)&lt;&gt;"",COUNTA($G$66:G136)&amp;"","")</f>
        <v/>
      </c>
      <c r="C136" s="82"/>
      <c r="D136" s="82"/>
      <c r="E136" s="80">
        <v>32320000</v>
      </c>
      <c r="F136" s="131" t="s">
        <v>152</v>
      </c>
      <c r="G136" s="81"/>
      <c r="H136" s="101"/>
      <c r="I136" s="82"/>
      <c r="J136" s="82"/>
      <c r="K136" s="82"/>
      <c r="L136" s="82"/>
      <c r="M136" s="83"/>
      <c r="N136" s="82"/>
      <c r="O136" s="82"/>
      <c r="P136" s="84"/>
    </row>
    <row r="137" spans="2:16" s="171" customFormat="1" x14ac:dyDescent="0.25">
      <c r="B137" s="155" t="str">
        <f>IF(TRIM(G137)&lt;&gt;"",COUNTA($G$66:G137)&amp;"","")</f>
        <v>46</v>
      </c>
      <c r="C137" s="141"/>
      <c r="D137" s="141"/>
      <c r="E137" s="141"/>
      <c r="F137" s="142" t="s">
        <v>153</v>
      </c>
      <c r="G137" s="143">
        <v>2224</v>
      </c>
      <c r="H137" s="3"/>
      <c r="I137" s="3" t="s">
        <v>48</v>
      </c>
      <c r="J137" s="177"/>
      <c r="K137" s="180"/>
      <c r="L137" s="175"/>
      <c r="M137" s="176"/>
      <c r="N137" s="144"/>
      <c r="O137" s="102"/>
      <c r="P137" s="174"/>
    </row>
    <row r="138" spans="2:16" s="33" customFormat="1" ht="15" x14ac:dyDescent="0.25">
      <c r="B138" s="85" t="str">
        <f>IF(TRIM(G138)&lt;&gt;"",COUNTA($G$63:G138)&amp;"","")</f>
        <v/>
      </c>
      <c r="C138" s="82"/>
      <c r="D138" s="82"/>
      <c r="E138" s="80">
        <v>32172300</v>
      </c>
      <c r="F138" s="131" t="s">
        <v>55</v>
      </c>
      <c r="G138" s="81"/>
      <c r="H138" s="101"/>
      <c r="I138" s="82"/>
      <c r="J138" s="82"/>
      <c r="K138" s="82"/>
      <c r="L138" s="82"/>
      <c r="M138" s="83"/>
      <c r="N138" s="82"/>
      <c r="O138" s="82"/>
      <c r="P138" s="84"/>
    </row>
    <row r="139" spans="2:16" s="33" customFormat="1" x14ac:dyDescent="0.25">
      <c r="B139" s="34" t="str">
        <f>IF(TRIM(G139)&lt;&gt;"",COUNTA($G$63:G139)&amp;"","")</f>
        <v>50</v>
      </c>
      <c r="C139" s="193" t="s">
        <v>149</v>
      </c>
      <c r="D139" s="151"/>
      <c r="E139" s="151"/>
      <c r="F139" s="173" t="s">
        <v>97</v>
      </c>
      <c r="G139" s="179">
        <v>1917</v>
      </c>
      <c r="H139" s="179">
        <v>1916.73</v>
      </c>
      <c r="I139" s="179" t="s">
        <v>34</v>
      </c>
      <c r="J139" s="105"/>
      <c r="K139" s="100"/>
      <c r="L139" s="88"/>
      <c r="M139" s="89"/>
      <c r="N139" s="106"/>
      <c r="O139" s="88"/>
      <c r="P139" s="43"/>
    </row>
    <row r="140" spans="2:16" s="171" customFormat="1" x14ac:dyDescent="0.25">
      <c r="B140" s="172" t="str">
        <f>IF(TRIM(G140)&lt;&gt;"",COUNTA($G$63:G140)&amp;"","")</f>
        <v>51</v>
      </c>
      <c r="C140" s="194"/>
      <c r="D140" s="151"/>
      <c r="E140" s="151"/>
      <c r="F140" s="173" t="s">
        <v>68</v>
      </c>
      <c r="G140" s="179">
        <v>16</v>
      </c>
      <c r="H140" s="179">
        <v>15.77</v>
      </c>
      <c r="I140" s="179" t="s">
        <v>34</v>
      </c>
      <c r="J140" s="105"/>
      <c r="K140" s="180"/>
      <c r="L140" s="175"/>
      <c r="M140" s="176"/>
      <c r="N140" s="106"/>
      <c r="O140" s="175"/>
      <c r="P140" s="174"/>
    </row>
    <row r="141" spans="2:16" s="171" customFormat="1" x14ac:dyDescent="0.25">
      <c r="B141" s="172" t="str">
        <f>IF(TRIM(G141)&lt;&gt;"",COUNTA($G$63:G141)&amp;"","")</f>
        <v>52</v>
      </c>
      <c r="C141" s="194"/>
      <c r="D141" s="151"/>
      <c r="E141" s="151"/>
      <c r="F141" s="173" t="s">
        <v>98</v>
      </c>
      <c r="G141" s="179">
        <v>4</v>
      </c>
      <c r="H141" s="179">
        <v>4</v>
      </c>
      <c r="I141" s="179" t="s">
        <v>50</v>
      </c>
      <c r="J141" s="105"/>
      <c r="K141" s="180"/>
      <c r="L141" s="175"/>
      <c r="M141" s="176"/>
      <c r="N141" s="106"/>
      <c r="O141" s="175"/>
      <c r="P141" s="174"/>
    </row>
    <row r="142" spans="2:16" s="33" customFormat="1" ht="15.75" thickBot="1" x14ac:dyDescent="0.3">
      <c r="B142" s="157" t="str">
        <f>IF(TRIM(G142)&lt;&gt;"",COUNTA($G$63:G142)&amp;"","")</f>
        <v/>
      </c>
      <c r="C142" s="158"/>
      <c r="D142" s="158"/>
      <c r="E142" s="158"/>
      <c r="F142" s="159" t="s">
        <v>7</v>
      </c>
      <c r="G142" s="30"/>
      <c r="H142" s="132"/>
      <c r="I142" s="21"/>
      <c r="J142" s="32"/>
      <c r="K142" s="32"/>
      <c r="L142" s="16"/>
      <c r="M142" s="64"/>
      <c r="N142" s="32"/>
      <c r="O142" s="16"/>
      <c r="P142" s="44">
        <f>SUM(P125:P141)</f>
        <v>0</v>
      </c>
    </row>
    <row r="143" spans="2:16" s="33" customFormat="1" x14ac:dyDescent="0.25">
      <c r="B143" s="155" t="str">
        <f>IF(TRIM(G143)&lt;&gt;"",COUNTA($G$63:G143)&amp;"","")</f>
        <v/>
      </c>
      <c r="C143" s="160"/>
      <c r="D143" s="141"/>
      <c r="E143" s="161"/>
      <c r="F143" s="39"/>
      <c r="G143" s="141"/>
      <c r="H143" s="141"/>
      <c r="I143" s="141"/>
      <c r="J143" s="153"/>
      <c r="K143" s="154"/>
      <c r="L143" s="154"/>
      <c r="M143" s="152"/>
      <c r="N143" s="103"/>
      <c r="O143" s="154"/>
      <c r="P143" s="162"/>
    </row>
    <row r="144" spans="2:16" s="33" customFormat="1" x14ac:dyDescent="0.25">
      <c r="B144" s="155" t="str">
        <f>IF(TRIM(G144)&lt;&gt;"",COUNTA($G$63:G144)&amp;"","")</f>
        <v/>
      </c>
      <c r="C144" s="160"/>
      <c r="D144" s="141"/>
      <c r="E144" s="161"/>
      <c r="F144" s="39"/>
      <c r="G144" s="141"/>
      <c r="H144" s="141"/>
      <c r="I144" s="141"/>
      <c r="J144" s="153"/>
      <c r="K144" s="154"/>
      <c r="L144" s="154"/>
      <c r="M144" s="152"/>
      <c r="N144" s="103"/>
      <c r="O144" s="154"/>
      <c r="P144" s="162"/>
    </row>
    <row r="145" spans="2:16" s="33" customFormat="1" ht="15" x14ac:dyDescent="0.25">
      <c r="B145" s="85" t="str">
        <f>IF(TRIM(G145)&lt;&gt;"",COUNTA($G$63:G145)&amp;"","")</f>
        <v/>
      </c>
      <c r="C145" s="163"/>
      <c r="D145" s="163"/>
      <c r="E145" s="80">
        <v>330000</v>
      </c>
      <c r="F145" s="164" t="s">
        <v>56</v>
      </c>
      <c r="G145" s="81"/>
      <c r="H145" s="101"/>
      <c r="I145" s="82"/>
      <c r="J145" s="82"/>
      <c r="K145" s="82"/>
      <c r="L145" s="82"/>
      <c r="M145" s="83"/>
      <c r="N145" s="82"/>
      <c r="O145" s="82"/>
      <c r="P145" s="84"/>
    </row>
    <row r="146" spans="2:16" s="171" customFormat="1" ht="15" x14ac:dyDescent="0.25">
      <c r="B146" s="85" t="str">
        <f>IF(TRIM(G146)&lt;&gt;"",COUNTA($G$63:G146)&amp;"","")</f>
        <v/>
      </c>
      <c r="C146" s="163"/>
      <c r="D146" s="163"/>
      <c r="E146" s="80">
        <v>331000</v>
      </c>
      <c r="F146" s="131" t="s">
        <v>89</v>
      </c>
      <c r="G146" s="81"/>
      <c r="H146" s="101"/>
      <c r="I146" s="82"/>
      <c r="J146" s="82"/>
      <c r="K146" s="82"/>
      <c r="L146" s="82"/>
      <c r="M146" s="83"/>
      <c r="N146" s="82"/>
      <c r="O146" s="82"/>
      <c r="P146" s="84"/>
    </row>
    <row r="147" spans="2:16" s="171" customFormat="1" x14ac:dyDescent="0.25">
      <c r="B147" s="155" t="str">
        <f>IF(TRIM(G147)&lt;&gt;"",COUNTA($G$63:G147)&amp;"","")</f>
        <v>53</v>
      </c>
      <c r="C147" s="194" t="s">
        <v>151</v>
      </c>
      <c r="D147" s="194"/>
      <c r="E147" s="194"/>
      <c r="F147" s="173" t="s">
        <v>126</v>
      </c>
      <c r="G147" s="141">
        <v>2</v>
      </c>
      <c r="H147" s="141"/>
      <c r="I147" s="141" t="s">
        <v>50</v>
      </c>
      <c r="J147" s="138"/>
      <c r="K147" s="103"/>
      <c r="L147" s="176"/>
      <c r="M147" s="133"/>
      <c r="N147" s="103"/>
      <c r="O147" s="102"/>
      <c r="P147" s="174"/>
    </row>
    <row r="148" spans="2:16" s="171" customFormat="1" x14ac:dyDescent="0.25">
      <c r="B148" s="155" t="str">
        <f>IF(TRIM(G148)&lt;&gt;"",COUNTA($G$63:G148)&amp;"","")</f>
        <v>54</v>
      </c>
      <c r="C148" s="194"/>
      <c r="D148" s="194"/>
      <c r="E148" s="194"/>
      <c r="F148" s="173" t="s">
        <v>127</v>
      </c>
      <c r="G148" s="141">
        <v>2</v>
      </c>
      <c r="H148" s="141"/>
      <c r="I148" s="141" t="s">
        <v>50</v>
      </c>
      <c r="J148" s="105"/>
      <c r="K148" s="106"/>
      <c r="L148" s="176"/>
      <c r="M148" s="133"/>
      <c r="N148" s="103"/>
      <c r="O148" s="175"/>
      <c r="P148" s="174"/>
    </row>
    <row r="149" spans="2:16" s="171" customFormat="1" x14ac:dyDescent="0.25">
      <c r="B149" s="155" t="str">
        <f>IF(TRIM(G149)&lt;&gt;"",COUNTA($G$63:G149)&amp;"","")</f>
        <v>55</v>
      </c>
      <c r="C149" s="194"/>
      <c r="D149" s="194"/>
      <c r="E149" s="194"/>
      <c r="F149" s="173" t="s">
        <v>128</v>
      </c>
      <c r="G149" s="141">
        <v>2</v>
      </c>
      <c r="H149" s="141"/>
      <c r="I149" s="141" t="s">
        <v>50</v>
      </c>
      <c r="J149" s="105"/>
      <c r="K149" s="106"/>
      <c r="L149" s="176"/>
      <c r="M149" s="133"/>
      <c r="N149" s="103"/>
      <c r="O149" s="175"/>
      <c r="P149" s="174"/>
    </row>
    <row r="150" spans="2:16" s="171" customFormat="1" x14ac:dyDescent="0.25">
      <c r="B150" s="155" t="str">
        <f>IF(TRIM(G150)&lt;&gt;"",COUNTA($G$63:G150)&amp;"","")</f>
        <v>56</v>
      </c>
      <c r="C150" s="194"/>
      <c r="D150" s="194"/>
      <c r="E150" s="194"/>
      <c r="F150" s="173" t="s">
        <v>90</v>
      </c>
      <c r="G150" s="141">
        <v>1</v>
      </c>
      <c r="H150" s="141">
        <v>1</v>
      </c>
      <c r="I150" s="141" t="s">
        <v>50</v>
      </c>
      <c r="J150" s="105"/>
      <c r="K150" s="106"/>
      <c r="L150" s="176"/>
      <c r="M150" s="133"/>
      <c r="N150" s="103"/>
      <c r="O150" s="175"/>
      <c r="P150" s="174"/>
    </row>
    <row r="151" spans="2:16" s="171" customFormat="1" x14ac:dyDescent="0.25">
      <c r="B151" s="155" t="str">
        <f>IF(TRIM(G151)&lt;&gt;"",COUNTA($G$63:G151)&amp;"","")</f>
        <v>57</v>
      </c>
      <c r="C151" s="194"/>
      <c r="D151" s="194"/>
      <c r="E151" s="194"/>
      <c r="F151" s="173" t="s">
        <v>92</v>
      </c>
      <c r="G151" s="141">
        <v>1210</v>
      </c>
      <c r="H151" s="141">
        <v>1209.51</v>
      </c>
      <c r="I151" s="141" t="s">
        <v>34</v>
      </c>
      <c r="J151" s="105"/>
      <c r="K151" s="106"/>
      <c r="L151" s="104"/>
      <c r="M151" s="176"/>
      <c r="N151" s="103"/>
      <c r="O151" s="175"/>
      <c r="P151" s="174"/>
    </row>
    <row r="152" spans="2:16" s="171" customFormat="1" x14ac:dyDescent="0.25">
      <c r="B152" s="155" t="str">
        <f>IF(TRIM(G152)&lt;&gt;"",COUNTA($G$63:G152)&amp;"","")</f>
        <v>58</v>
      </c>
      <c r="C152" s="194"/>
      <c r="D152" s="194"/>
      <c r="E152" s="194"/>
      <c r="F152" s="173" t="s">
        <v>93</v>
      </c>
      <c r="G152" s="141">
        <v>1218</v>
      </c>
      <c r="H152" s="141">
        <v>1217.07</v>
      </c>
      <c r="I152" s="141" t="s">
        <v>34</v>
      </c>
      <c r="J152" s="105"/>
      <c r="K152" s="106"/>
      <c r="L152" s="104"/>
      <c r="M152" s="176"/>
      <c r="N152" s="103"/>
      <c r="O152" s="175"/>
      <c r="P152" s="174"/>
    </row>
    <row r="153" spans="2:16" s="171" customFormat="1" x14ac:dyDescent="0.25">
      <c r="B153" s="155" t="str">
        <f>IF(TRIM(G153)&lt;&gt;"",COUNTA($G$63:G153)&amp;"","")</f>
        <v>59</v>
      </c>
      <c r="C153" s="194"/>
      <c r="D153" s="194"/>
      <c r="E153" s="194"/>
      <c r="F153" s="173" t="s">
        <v>94</v>
      </c>
      <c r="G153" s="141">
        <v>26</v>
      </c>
      <c r="H153" s="141">
        <v>25.4</v>
      </c>
      <c r="I153" s="141" t="s">
        <v>34</v>
      </c>
      <c r="J153" s="105"/>
      <c r="K153" s="106"/>
      <c r="L153" s="104"/>
      <c r="M153" s="176"/>
      <c r="N153" s="103"/>
      <c r="O153" s="175"/>
      <c r="P153" s="174"/>
    </row>
    <row r="154" spans="2:16" s="171" customFormat="1" ht="15" x14ac:dyDescent="0.25">
      <c r="B154" s="155" t="str">
        <f>IF(TRIM(G154)&lt;&gt;"",COUNTA($G$63:G154)&amp;"","")</f>
        <v/>
      </c>
      <c r="C154" s="193"/>
      <c r="D154" s="193"/>
      <c r="E154" s="193"/>
      <c r="F154" s="87" t="s">
        <v>125</v>
      </c>
      <c r="G154" s="141"/>
      <c r="H154" s="141"/>
      <c r="I154" s="141"/>
      <c r="J154" s="105"/>
      <c r="K154" s="106"/>
      <c r="L154" s="104"/>
      <c r="M154" s="176"/>
      <c r="N154" s="103"/>
      <c r="O154" s="175"/>
      <c r="P154" s="174"/>
    </row>
    <row r="155" spans="2:16" s="171" customFormat="1" x14ac:dyDescent="0.25">
      <c r="B155" s="155" t="str">
        <f>IF(TRIM(G155)&lt;&gt;"",COUNTA($G$63:G155)&amp;"","")</f>
        <v>60</v>
      </c>
      <c r="C155" s="194"/>
      <c r="D155" s="194"/>
      <c r="E155" s="194"/>
      <c r="F155" s="173" t="s">
        <v>95</v>
      </c>
      <c r="G155" s="141">
        <v>1194</v>
      </c>
      <c r="H155" s="141">
        <v>1193.43</v>
      </c>
      <c r="I155" s="141" t="s">
        <v>34</v>
      </c>
      <c r="J155" s="105"/>
      <c r="K155" s="106"/>
      <c r="L155" s="104"/>
      <c r="M155" s="176"/>
      <c r="N155" s="103"/>
      <c r="O155" s="175"/>
      <c r="P155" s="174"/>
    </row>
    <row r="156" spans="2:16" s="171" customFormat="1" x14ac:dyDescent="0.25">
      <c r="B156" s="155" t="str">
        <f>IF(TRIM(G156)&lt;&gt;"",COUNTA($G$63:G156)&amp;"","")</f>
        <v>61</v>
      </c>
      <c r="C156" s="194"/>
      <c r="D156" s="194"/>
      <c r="E156" s="194"/>
      <c r="F156" s="173" t="s">
        <v>96</v>
      </c>
      <c r="G156" s="141">
        <v>1176</v>
      </c>
      <c r="H156" s="141">
        <v>1175.71</v>
      </c>
      <c r="I156" s="141" t="s">
        <v>34</v>
      </c>
      <c r="J156" s="153"/>
      <c r="K156" s="154"/>
      <c r="L156" s="104"/>
      <c r="M156" s="104"/>
      <c r="N156" s="103"/>
      <c r="O156" s="102"/>
      <c r="P156" s="189"/>
    </row>
    <row r="157" spans="2:16" s="171" customFormat="1" x14ac:dyDescent="0.25">
      <c r="B157" s="155" t="str">
        <f>IF(TRIM(G157)&lt;&gt;"",COUNTA($G$63:G157)&amp;"","")</f>
        <v>62</v>
      </c>
      <c r="C157" s="161"/>
      <c r="D157" s="161"/>
      <c r="E157" s="161"/>
      <c r="F157" s="187" t="s">
        <v>57</v>
      </c>
      <c r="G157" s="115">
        <v>2085</v>
      </c>
      <c r="H157" s="109">
        <v>2085</v>
      </c>
      <c r="I157" s="4" t="s">
        <v>36</v>
      </c>
      <c r="J157" s="138"/>
      <c r="K157" s="154"/>
      <c r="L157" s="176"/>
      <c r="M157" s="133"/>
      <c r="N157" s="103"/>
      <c r="O157" s="175"/>
      <c r="P157" s="174"/>
    </row>
    <row r="158" spans="2:16" s="171" customFormat="1" x14ac:dyDescent="0.25">
      <c r="B158" s="155" t="str">
        <f>IF(TRIM(G158)&lt;&gt;"",COUNTA($G$63:G158)&amp;"","")</f>
        <v>63</v>
      </c>
      <c r="C158" s="161"/>
      <c r="D158" s="161"/>
      <c r="E158" s="161"/>
      <c r="F158" s="187" t="s">
        <v>58</v>
      </c>
      <c r="G158" s="115">
        <v>715</v>
      </c>
      <c r="H158" s="109">
        <v>715</v>
      </c>
      <c r="I158" s="4" t="s">
        <v>36</v>
      </c>
      <c r="J158" s="138"/>
      <c r="K158" s="154"/>
      <c r="L158" s="176"/>
      <c r="M158" s="133"/>
      <c r="N158" s="103"/>
      <c r="O158" s="175"/>
      <c r="P158" s="174"/>
    </row>
    <row r="159" spans="2:16" s="171" customFormat="1" x14ac:dyDescent="0.25">
      <c r="B159" s="155" t="str">
        <f>IF(TRIM(G159)&lt;&gt;"",COUNTA($G$63:G159)&amp;"","")</f>
        <v>64</v>
      </c>
      <c r="C159" s="161"/>
      <c r="D159" s="161"/>
      <c r="E159" s="161"/>
      <c r="F159" s="187" t="s">
        <v>143</v>
      </c>
      <c r="G159" s="115">
        <v>961</v>
      </c>
      <c r="H159" s="109">
        <v>961</v>
      </c>
      <c r="I159" s="4" t="s">
        <v>36</v>
      </c>
      <c r="J159" s="138"/>
      <c r="K159" s="154"/>
      <c r="L159" s="176"/>
      <c r="M159" s="133"/>
      <c r="N159" s="103"/>
      <c r="O159" s="175"/>
      <c r="P159" s="174"/>
    </row>
    <row r="160" spans="2:16" s="171" customFormat="1" x14ac:dyDescent="0.25">
      <c r="B160" s="155" t="str">
        <f>IF(TRIM(G160)&lt;&gt;"",COUNTA($G$63:G160)&amp;"","")</f>
        <v>65</v>
      </c>
      <c r="C160" s="161"/>
      <c r="D160" s="161"/>
      <c r="E160" s="161"/>
      <c r="F160" s="187" t="s">
        <v>59</v>
      </c>
      <c r="G160" s="115">
        <v>1124</v>
      </c>
      <c r="H160" s="109">
        <v>1124</v>
      </c>
      <c r="I160" s="4" t="s">
        <v>36</v>
      </c>
      <c r="J160" s="138"/>
      <c r="K160" s="154"/>
      <c r="L160" s="176"/>
      <c r="M160" s="133"/>
      <c r="N160" s="103"/>
      <c r="O160" s="175"/>
      <c r="P160" s="174"/>
    </row>
    <row r="161" spans="2:16" s="171" customFormat="1" ht="15" x14ac:dyDescent="0.25">
      <c r="B161" s="85" t="str">
        <f>IF(TRIM(G161)&lt;&gt;"",COUNTA($G$63:G161)&amp;"","")</f>
        <v/>
      </c>
      <c r="C161" s="82"/>
      <c r="D161" s="82"/>
      <c r="E161" s="80">
        <v>331000</v>
      </c>
      <c r="F161" s="131" t="s">
        <v>91</v>
      </c>
      <c r="G161" s="81"/>
      <c r="H161" s="101"/>
      <c r="I161" s="82"/>
      <c r="J161" s="82"/>
      <c r="K161" s="82"/>
      <c r="L161" s="82"/>
      <c r="M161" s="83"/>
      <c r="N161" s="82"/>
      <c r="O161" s="82"/>
      <c r="P161" s="84"/>
    </row>
    <row r="162" spans="2:16" s="171" customFormat="1" x14ac:dyDescent="0.25">
      <c r="B162" s="172" t="str">
        <f>IF(TRIM(G162)&lt;&gt;"",COUNTA($G$63:G162)&amp;"","")</f>
        <v>66</v>
      </c>
      <c r="C162" s="193" t="s">
        <v>151</v>
      </c>
      <c r="D162" s="193"/>
      <c r="E162" s="193"/>
      <c r="F162" s="173" t="s">
        <v>104</v>
      </c>
      <c r="G162" s="141">
        <v>4</v>
      </c>
      <c r="H162" s="141">
        <v>4</v>
      </c>
      <c r="I162" s="141" t="s">
        <v>50</v>
      </c>
      <c r="J162" s="138"/>
      <c r="K162" s="103"/>
      <c r="L162" s="176"/>
      <c r="M162" s="133"/>
      <c r="N162" s="103"/>
      <c r="O162" s="102"/>
      <c r="P162" s="174"/>
    </row>
    <row r="163" spans="2:16" s="171" customFormat="1" x14ac:dyDescent="0.25">
      <c r="B163" s="172" t="str">
        <f>IF(TRIM(G163)&lt;&gt;"",COUNTA($G$63:G163)&amp;"","")</f>
        <v>67</v>
      </c>
      <c r="C163" s="194"/>
      <c r="D163" s="194"/>
      <c r="E163" s="194"/>
      <c r="F163" s="173" t="s">
        <v>115</v>
      </c>
      <c r="G163" s="141">
        <v>1</v>
      </c>
      <c r="H163" s="141">
        <v>1</v>
      </c>
      <c r="I163" s="141" t="s">
        <v>50</v>
      </c>
      <c r="J163" s="138"/>
      <c r="K163" s="103"/>
      <c r="L163" s="176"/>
      <c r="M163" s="133"/>
      <c r="N163" s="103"/>
      <c r="O163" s="102"/>
      <c r="P163" s="174"/>
    </row>
    <row r="164" spans="2:16" s="171" customFormat="1" x14ac:dyDescent="0.25">
      <c r="B164" s="172" t="str">
        <f>IF(TRIM(G164)&lt;&gt;"",COUNTA($G$63:G164)&amp;"","")</f>
        <v>68</v>
      </c>
      <c r="C164" s="194"/>
      <c r="D164" s="194"/>
      <c r="E164" s="194"/>
      <c r="F164" s="173" t="s">
        <v>116</v>
      </c>
      <c r="G164" s="141">
        <v>1</v>
      </c>
      <c r="H164" s="141">
        <v>1</v>
      </c>
      <c r="I164" s="141" t="s">
        <v>50</v>
      </c>
      <c r="J164" s="138"/>
      <c r="K164" s="103"/>
      <c r="L164" s="176"/>
      <c r="M164" s="133"/>
      <c r="N164" s="103"/>
      <c r="O164" s="102"/>
      <c r="P164" s="174"/>
    </row>
    <row r="165" spans="2:16" s="171" customFormat="1" x14ac:dyDescent="0.25">
      <c r="B165" s="172" t="str">
        <f>IF(TRIM(G165)&lt;&gt;"",COUNTA($G$63:G165)&amp;"","")</f>
        <v>69</v>
      </c>
      <c r="C165" s="194"/>
      <c r="D165" s="194"/>
      <c r="E165" s="194"/>
      <c r="F165" s="173" t="s">
        <v>101</v>
      </c>
      <c r="G165" s="141">
        <v>514</v>
      </c>
      <c r="H165" s="141">
        <v>513.26</v>
      </c>
      <c r="I165" s="141" t="s">
        <v>34</v>
      </c>
      <c r="J165" s="138"/>
      <c r="K165" s="103"/>
      <c r="L165" s="176"/>
      <c r="M165" s="133"/>
      <c r="N165" s="103"/>
      <c r="O165" s="102"/>
      <c r="P165" s="174"/>
    </row>
    <row r="166" spans="2:16" s="171" customFormat="1" x14ac:dyDescent="0.25">
      <c r="B166" s="172" t="str">
        <f>IF(TRIM(G166)&lt;&gt;"",COUNTA($G$63:G166)&amp;"","")</f>
        <v>70</v>
      </c>
      <c r="C166" s="194"/>
      <c r="D166" s="194"/>
      <c r="E166" s="194"/>
      <c r="F166" s="173" t="s">
        <v>102</v>
      </c>
      <c r="G166" s="141">
        <v>658</v>
      </c>
      <c r="H166" s="141">
        <v>658.09</v>
      </c>
      <c r="I166" s="141" t="s">
        <v>34</v>
      </c>
      <c r="J166" s="138"/>
      <c r="K166" s="103"/>
      <c r="L166" s="176"/>
      <c r="M166" s="133"/>
      <c r="N166" s="103"/>
      <c r="O166" s="102"/>
      <c r="P166" s="174"/>
    </row>
    <row r="167" spans="2:16" s="171" customFormat="1" x14ac:dyDescent="0.25">
      <c r="B167" s="172" t="str">
        <f>IF(TRIM(G167)&lt;&gt;"",COUNTA($G$63:G167)&amp;"","")</f>
        <v>71</v>
      </c>
      <c r="C167" s="158"/>
      <c r="D167" s="158"/>
      <c r="E167" s="158"/>
      <c r="F167" s="142" t="s">
        <v>57</v>
      </c>
      <c r="G167" s="115">
        <v>290</v>
      </c>
      <c r="H167" s="109"/>
      <c r="I167" s="4" t="s">
        <v>36</v>
      </c>
      <c r="J167" s="138"/>
      <c r="K167" s="106"/>
      <c r="L167" s="176"/>
      <c r="M167" s="133"/>
      <c r="N167" s="103"/>
      <c r="O167" s="175"/>
      <c r="P167" s="174"/>
    </row>
    <row r="168" spans="2:16" s="171" customFormat="1" x14ac:dyDescent="0.25">
      <c r="B168" s="172" t="str">
        <f>IF(TRIM(G168)&lt;&gt;"",COUNTA($G$63:G168)&amp;"","")</f>
        <v>72</v>
      </c>
      <c r="C168" s="158"/>
      <c r="D168" s="158"/>
      <c r="E168" s="158"/>
      <c r="F168" s="142" t="s">
        <v>58</v>
      </c>
      <c r="G168" s="115">
        <v>88</v>
      </c>
      <c r="H168" s="109"/>
      <c r="I168" s="4" t="s">
        <v>36</v>
      </c>
      <c r="J168" s="138"/>
      <c r="K168" s="106"/>
      <c r="L168" s="176"/>
      <c r="M168" s="133"/>
      <c r="N168" s="103"/>
      <c r="O168" s="175"/>
      <c r="P168" s="174"/>
    </row>
    <row r="169" spans="2:16" s="171" customFormat="1" x14ac:dyDescent="0.25">
      <c r="B169" s="172" t="str">
        <f>IF(TRIM(G169)&lt;&gt;"",COUNTA($G$63:G169)&amp;"","")</f>
        <v>73</v>
      </c>
      <c r="C169" s="158"/>
      <c r="D169" s="158"/>
      <c r="E169" s="158"/>
      <c r="F169" s="142" t="s">
        <v>143</v>
      </c>
      <c r="G169" s="115">
        <v>92</v>
      </c>
      <c r="H169" s="109"/>
      <c r="I169" s="4" t="s">
        <v>36</v>
      </c>
      <c r="J169" s="138"/>
      <c r="K169" s="106"/>
      <c r="L169" s="176"/>
      <c r="M169" s="133"/>
      <c r="N169" s="103"/>
      <c r="O169" s="175"/>
      <c r="P169" s="174"/>
    </row>
    <row r="170" spans="2:16" s="171" customFormat="1" x14ac:dyDescent="0.25">
      <c r="B170" s="172" t="str">
        <f>IF(TRIM(G170)&lt;&gt;"",COUNTA($G$63:G170)&amp;"","")</f>
        <v>74</v>
      </c>
      <c r="C170" s="158"/>
      <c r="D170" s="158"/>
      <c r="E170" s="158"/>
      <c r="F170" s="142" t="s">
        <v>59</v>
      </c>
      <c r="G170" s="115">
        <v>198</v>
      </c>
      <c r="H170" s="109"/>
      <c r="I170" s="4" t="s">
        <v>36</v>
      </c>
      <c r="J170" s="138"/>
      <c r="K170" s="106"/>
      <c r="L170" s="176"/>
      <c r="M170" s="133"/>
      <c r="N170" s="103"/>
      <c r="O170" s="175"/>
      <c r="P170" s="174"/>
    </row>
    <row r="171" spans="2:16" s="171" customFormat="1" ht="15" x14ac:dyDescent="0.25">
      <c r="B171" s="85" t="str">
        <f>IF(TRIM(G171)&lt;&gt;"",COUNTA($G$63:G171)&amp;"","")</f>
        <v/>
      </c>
      <c r="C171" s="82"/>
      <c r="D171" s="82"/>
      <c r="E171" s="80">
        <v>331000</v>
      </c>
      <c r="F171" s="131" t="s">
        <v>67</v>
      </c>
      <c r="G171" s="81"/>
      <c r="H171" s="101"/>
      <c r="I171" s="82"/>
      <c r="J171" s="82"/>
      <c r="K171" s="82"/>
      <c r="L171" s="82"/>
      <c r="M171" s="83"/>
      <c r="N171" s="82"/>
      <c r="O171" s="82"/>
      <c r="P171" s="84"/>
    </row>
    <row r="172" spans="2:16" s="33" customFormat="1" x14ac:dyDescent="0.25">
      <c r="B172" s="34" t="str">
        <f>IF(TRIM(G172)&lt;&gt;"",COUNTA($G$63:G172)&amp;"","")</f>
        <v>75</v>
      </c>
      <c r="C172" s="194" t="s">
        <v>151</v>
      </c>
      <c r="D172" s="194"/>
      <c r="E172" s="194"/>
      <c r="F172" s="173" t="s">
        <v>129</v>
      </c>
      <c r="G172" s="141">
        <v>1</v>
      </c>
      <c r="H172" s="141">
        <v>1</v>
      </c>
      <c r="I172" s="141" t="s">
        <v>50</v>
      </c>
      <c r="J172" s="105"/>
      <c r="K172" s="106"/>
      <c r="L172" s="104"/>
      <c r="M172" s="89"/>
      <c r="N172" s="91"/>
      <c r="O172" s="88"/>
      <c r="P172" s="43"/>
    </row>
    <row r="173" spans="2:16" s="33" customFormat="1" x14ac:dyDescent="0.25">
      <c r="B173" s="34" t="str">
        <f>IF(TRIM(G173)&lt;&gt;"",COUNTA($G$63:G173)&amp;"","")</f>
        <v>76</v>
      </c>
      <c r="C173" s="194"/>
      <c r="D173" s="194"/>
      <c r="E173" s="194"/>
      <c r="F173" s="173" t="s">
        <v>130</v>
      </c>
      <c r="G173" s="141">
        <v>1</v>
      </c>
      <c r="H173" s="141">
        <v>1</v>
      </c>
      <c r="I173" s="141" t="s">
        <v>50</v>
      </c>
      <c r="J173" s="90"/>
      <c r="K173" s="106"/>
      <c r="L173" s="104"/>
      <c r="M173" s="133"/>
      <c r="N173" s="91"/>
      <c r="O173" s="88"/>
      <c r="P173" s="43"/>
    </row>
    <row r="174" spans="2:16" s="171" customFormat="1" x14ac:dyDescent="0.25">
      <c r="B174" s="172" t="str">
        <f>IF(TRIM(G174)&lt;&gt;"",COUNTA($G$63:G174)&amp;"","")</f>
        <v>77</v>
      </c>
      <c r="C174" s="194"/>
      <c r="D174" s="194"/>
      <c r="E174" s="194"/>
      <c r="F174" s="173" t="s">
        <v>131</v>
      </c>
      <c r="G174" s="141">
        <v>1</v>
      </c>
      <c r="H174" s="141">
        <v>1</v>
      </c>
      <c r="I174" s="141" t="s">
        <v>50</v>
      </c>
      <c r="J174" s="177"/>
      <c r="K174" s="106"/>
      <c r="L174" s="104"/>
      <c r="M174" s="133"/>
      <c r="N174" s="178"/>
      <c r="O174" s="175"/>
      <c r="P174" s="174"/>
    </row>
    <row r="175" spans="2:16" s="171" customFormat="1" x14ac:dyDescent="0.25">
      <c r="B175" s="172" t="str">
        <f>IF(TRIM(G175)&lt;&gt;"",COUNTA($G$63:G175)&amp;"","")</f>
        <v>78</v>
      </c>
      <c r="C175" s="194"/>
      <c r="D175" s="194"/>
      <c r="E175" s="194"/>
      <c r="F175" s="173" t="s">
        <v>132</v>
      </c>
      <c r="G175" s="141">
        <v>1</v>
      </c>
      <c r="H175" s="141">
        <v>1</v>
      </c>
      <c r="I175" s="141" t="s">
        <v>50</v>
      </c>
      <c r="J175" s="177"/>
      <c r="K175" s="106"/>
      <c r="L175" s="104"/>
      <c r="M175" s="133"/>
      <c r="N175" s="178"/>
      <c r="O175" s="175"/>
      <c r="P175" s="174"/>
    </row>
    <row r="176" spans="2:16" s="171" customFormat="1" x14ac:dyDescent="0.25">
      <c r="B176" s="172" t="str">
        <f>IF(TRIM(G176)&lt;&gt;"",COUNTA($G$63:G176)&amp;"","")</f>
        <v>79</v>
      </c>
      <c r="C176" s="194"/>
      <c r="D176" s="194"/>
      <c r="E176" s="194"/>
      <c r="F176" s="173" t="s">
        <v>133</v>
      </c>
      <c r="G176" s="141">
        <v>1</v>
      </c>
      <c r="H176" s="141">
        <v>1</v>
      </c>
      <c r="I176" s="141" t="s">
        <v>50</v>
      </c>
      <c r="J176" s="177"/>
      <c r="K176" s="106"/>
      <c r="L176" s="104"/>
      <c r="M176" s="133"/>
      <c r="N176" s="178"/>
      <c r="O176" s="175"/>
      <c r="P176" s="174"/>
    </row>
    <row r="177" spans="2:16" s="171" customFormat="1" x14ac:dyDescent="0.25">
      <c r="B177" s="172" t="str">
        <f>IF(TRIM(G177)&lt;&gt;"",COUNTA($G$63:G177)&amp;"","")</f>
        <v>80</v>
      </c>
      <c r="C177" s="194"/>
      <c r="D177" s="194"/>
      <c r="E177" s="194"/>
      <c r="F177" s="173" t="s">
        <v>134</v>
      </c>
      <c r="G177" s="141">
        <v>1</v>
      </c>
      <c r="H177" s="141">
        <v>1</v>
      </c>
      <c r="I177" s="141" t="s">
        <v>50</v>
      </c>
      <c r="J177" s="177"/>
      <c r="K177" s="106"/>
      <c r="L177" s="104"/>
      <c r="M177" s="133"/>
      <c r="N177" s="178"/>
      <c r="O177" s="175"/>
      <c r="P177" s="174"/>
    </row>
    <row r="178" spans="2:16" s="171" customFormat="1" x14ac:dyDescent="0.25">
      <c r="B178" s="172" t="str">
        <f>IF(TRIM(G178)&lt;&gt;"",COUNTA($G$63:G178)&amp;"","")</f>
        <v>81</v>
      </c>
      <c r="C178" s="194"/>
      <c r="D178" s="194"/>
      <c r="E178" s="194"/>
      <c r="F178" s="173" t="s">
        <v>135</v>
      </c>
      <c r="G178" s="141">
        <v>1</v>
      </c>
      <c r="H178" s="141">
        <v>1</v>
      </c>
      <c r="I178" s="141" t="s">
        <v>50</v>
      </c>
      <c r="J178" s="177"/>
      <c r="K178" s="106"/>
      <c r="L178" s="104"/>
      <c r="M178" s="133"/>
      <c r="N178" s="178"/>
      <c r="O178" s="175"/>
      <c r="P178" s="174"/>
    </row>
    <row r="179" spans="2:16" s="171" customFormat="1" x14ac:dyDescent="0.25">
      <c r="B179" s="172" t="str">
        <f>IF(TRIM(G179)&lt;&gt;"",COUNTA($G$63:G179)&amp;"","")</f>
        <v>82</v>
      </c>
      <c r="C179" s="194"/>
      <c r="D179" s="194"/>
      <c r="E179" s="194"/>
      <c r="F179" s="173" t="s">
        <v>136</v>
      </c>
      <c r="G179" s="141">
        <v>1</v>
      </c>
      <c r="H179" s="141">
        <v>1</v>
      </c>
      <c r="I179" s="141" t="s">
        <v>50</v>
      </c>
      <c r="J179" s="177"/>
      <c r="K179" s="106"/>
      <c r="L179" s="104"/>
      <c r="M179" s="133"/>
      <c r="N179" s="178"/>
      <c r="O179" s="175"/>
      <c r="P179" s="174"/>
    </row>
    <row r="180" spans="2:16" s="171" customFormat="1" x14ac:dyDescent="0.25">
      <c r="B180" s="172" t="str">
        <f>IF(TRIM(G180)&lt;&gt;"",COUNTA($G$63:G180)&amp;"","")</f>
        <v>83</v>
      </c>
      <c r="C180" s="194"/>
      <c r="D180" s="194"/>
      <c r="E180" s="194"/>
      <c r="F180" s="173" t="s">
        <v>137</v>
      </c>
      <c r="G180" s="141">
        <v>1</v>
      </c>
      <c r="H180" s="141">
        <v>1</v>
      </c>
      <c r="I180" s="141" t="s">
        <v>50</v>
      </c>
      <c r="J180" s="177"/>
      <c r="K180" s="106"/>
      <c r="L180" s="104"/>
      <c r="M180" s="133"/>
      <c r="N180" s="178"/>
      <c r="O180" s="175"/>
      <c r="P180" s="174"/>
    </row>
    <row r="181" spans="2:16" s="171" customFormat="1" x14ac:dyDescent="0.25">
      <c r="B181" s="172" t="str">
        <f>IF(TRIM(G181)&lt;&gt;"",COUNTA($G$63:G181)&amp;"","")</f>
        <v>84</v>
      </c>
      <c r="C181" s="194"/>
      <c r="D181" s="194"/>
      <c r="E181" s="194"/>
      <c r="F181" s="173" t="s">
        <v>138</v>
      </c>
      <c r="G181" s="141">
        <v>1</v>
      </c>
      <c r="H181" s="141">
        <v>1</v>
      </c>
      <c r="I181" s="141" t="s">
        <v>50</v>
      </c>
      <c r="J181" s="177"/>
      <c r="K181" s="106"/>
      <c r="L181" s="104"/>
      <c r="M181" s="133"/>
      <c r="N181" s="178"/>
      <c r="O181" s="175"/>
      <c r="P181" s="174"/>
    </row>
    <row r="182" spans="2:16" s="171" customFormat="1" x14ac:dyDescent="0.25">
      <c r="B182" s="172" t="str">
        <f>IF(TRIM(G182)&lt;&gt;"",COUNTA($G$63:G182)&amp;"","")</f>
        <v>85</v>
      </c>
      <c r="C182" s="194"/>
      <c r="D182" s="194"/>
      <c r="E182" s="194"/>
      <c r="F182" s="173" t="s">
        <v>139</v>
      </c>
      <c r="G182" s="141">
        <v>1</v>
      </c>
      <c r="H182" s="141">
        <v>1</v>
      </c>
      <c r="I182" s="141" t="s">
        <v>50</v>
      </c>
      <c r="J182" s="177"/>
      <c r="K182" s="106"/>
      <c r="L182" s="104"/>
      <c r="M182" s="133"/>
      <c r="N182" s="178"/>
      <c r="O182" s="175"/>
      <c r="P182" s="174"/>
    </row>
    <row r="183" spans="2:16" s="171" customFormat="1" x14ac:dyDescent="0.25">
      <c r="B183" s="172" t="str">
        <f>IF(TRIM(G183)&lt;&gt;"",COUNTA($G$63:G183)&amp;"","")</f>
        <v>86</v>
      </c>
      <c r="C183" s="194"/>
      <c r="D183" s="194"/>
      <c r="E183" s="194"/>
      <c r="F183" s="173" t="s">
        <v>140</v>
      </c>
      <c r="G183" s="141">
        <v>1</v>
      </c>
      <c r="H183" s="141">
        <v>1</v>
      </c>
      <c r="I183" s="141" t="s">
        <v>50</v>
      </c>
      <c r="J183" s="177"/>
      <c r="K183" s="106"/>
      <c r="L183" s="104"/>
      <c r="M183" s="133"/>
      <c r="N183" s="178"/>
      <c r="O183" s="175"/>
      <c r="P183" s="174"/>
    </row>
    <row r="184" spans="2:16" s="171" customFormat="1" ht="28.5" x14ac:dyDescent="0.25">
      <c r="B184" s="172" t="str">
        <f>IF(TRIM(G184)&lt;&gt;"",COUNTA($G$63:G184)&amp;"","")</f>
        <v>87</v>
      </c>
      <c r="C184" s="194"/>
      <c r="D184" s="194"/>
      <c r="E184" s="194"/>
      <c r="F184" s="173" t="s">
        <v>78</v>
      </c>
      <c r="G184" s="141">
        <v>1</v>
      </c>
      <c r="H184" s="141">
        <v>1</v>
      </c>
      <c r="I184" s="141" t="s">
        <v>50</v>
      </c>
      <c r="J184" s="177"/>
      <c r="K184" s="106"/>
      <c r="L184" s="104"/>
      <c r="M184" s="133"/>
      <c r="N184" s="178"/>
      <c r="O184" s="175"/>
      <c r="P184" s="174"/>
    </row>
    <row r="185" spans="2:16" s="171" customFormat="1" x14ac:dyDescent="0.25">
      <c r="B185" s="172" t="str">
        <f>IF(TRIM(G185)&lt;&gt;"",COUNTA($G$63:G185)&amp;"","")</f>
        <v>88</v>
      </c>
      <c r="C185" s="194"/>
      <c r="D185" s="194"/>
      <c r="E185" s="194"/>
      <c r="F185" s="173" t="s">
        <v>141</v>
      </c>
      <c r="G185" s="141">
        <v>5</v>
      </c>
      <c r="H185" s="141">
        <v>5</v>
      </c>
      <c r="I185" s="141" t="s">
        <v>50</v>
      </c>
      <c r="J185" s="177"/>
      <c r="K185" s="106"/>
      <c r="L185" s="104"/>
      <c r="M185" s="133"/>
      <c r="N185" s="178"/>
      <c r="O185" s="175"/>
      <c r="P185" s="174"/>
    </row>
    <row r="186" spans="2:16" s="171" customFormat="1" x14ac:dyDescent="0.25">
      <c r="B186" s="172" t="str">
        <f>IF(TRIM(G186)&lt;&gt;"",COUNTA($G$63:G186)&amp;"","")</f>
        <v>89</v>
      </c>
      <c r="C186" s="194"/>
      <c r="D186" s="194"/>
      <c r="E186" s="194"/>
      <c r="F186" s="173" t="s">
        <v>79</v>
      </c>
      <c r="G186" s="141">
        <v>608</v>
      </c>
      <c r="H186" s="141">
        <v>607.88</v>
      </c>
      <c r="I186" s="141" t="s">
        <v>34</v>
      </c>
      <c r="J186" s="177"/>
      <c r="K186" s="106"/>
      <c r="L186" s="104"/>
      <c r="M186" s="133"/>
      <c r="N186" s="178"/>
      <c r="O186" s="175"/>
      <c r="P186" s="174"/>
    </row>
    <row r="187" spans="2:16" s="171" customFormat="1" x14ac:dyDescent="0.25">
      <c r="B187" s="172" t="str">
        <f>IF(TRIM(G187)&lt;&gt;"",COUNTA($G$63:G187)&amp;"","")</f>
        <v>90</v>
      </c>
      <c r="C187" s="194"/>
      <c r="D187" s="194"/>
      <c r="E187" s="194"/>
      <c r="F187" s="173" t="s">
        <v>80</v>
      </c>
      <c r="G187" s="141">
        <v>325</v>
      </c>
      <c r="H187" s="141">
        <v>324.68</v>
      </c>
      <c r="I187" s="141" t="s">
        <v>34</v>
      </c>
      <c r="J187" s="177"/>
      <c r="K187" s="106"/>
      <c r="L187" s="104"/>
      <c r="M187" s="133"/>
      <c r="N187" s="178"/>
      <c r="O187" s="175"/>
      <c r="P187" s="174"/>
    </row>
    <row r="188" spans="2:16" s="171" customFormat="1" x14ac:dyDescent="0.25">
      <c r="B188" s="172" t="str">
        <f>IF(TRIM(G188)&lt;&gt;"",COUNTA($G$63:G188)&amp;"","")</f>
        <v>91</v>
      </c>
      <c r="C188" s="194"/>
      <c r="D188" s="194"/>
      <c r="E188" s="194"/>
      <c r="F188" s="173" t="s">
        <v>81</v>
      </c>
      <c r="G188" s="141">
        <v>1181</v>
      </c>
      <c r="H188" s="141">
        <v>1180.48</v>
      </c>
      <c r="I188" s="141" t="s">
        <v>34</v>
      </c>
      <c r="J188" s="177"/>
      <c r="K188" s="106"/>
      <c r="L188" s="104"/>
      <c r="M188" s="133"/>
      <c r="N188" s="178"/>
      <c r="O188" s="175"/>
      <c r="P188" s="174"/>
    </row>
    <row r="189" spans="2:16" s="171" customFormat="1" x14ac:dyDescent="0.25">
      <c r="B189" s="172" t="str">
        <f>IF(TRIM(G189)&lt;&gt;"",COUNTA($G$63:G189)&amp;"","")</f>
        <v>92</v>
      </c>
      <c r="C189" s="194"/>
      <c r="D189" s="194"/>
      <c r="E189" s="194"/>
      <c r="F189" s="173" t="s">
        <v>82</v>
      </c>
      <c r="G189" s="141">
        <v>458</v>
      </c>
      <c r="H189" s="141">
        <v>458.42</v>
      </c>
      <c r="I189" s="141" t="s">
        <v>34</v>
      </c>
      <c r="J189" s="177"/>
      <c r="K189" s="106"/>
      <c r="L189" s="104"/>
      <c r="M189" s="133"/>
      <c r="N189" s="178"/>
      <c r="O189" s="175"/>
      <c r="P189" s="174"/>
    </row>
    <row r="190" spans="2:16" s="171" customFormat="1" x14ac:dyDescent="0.25">
      <c r="B190" s="172" t="str">
        <f>IF(TRIM(G190)&lt;&gt;"",COUNTA($G$63:G190)&amp;"","")</f>
        <v>93</v>
      </c>
      <c r="C190" s="194"/>
      <c r="D190" s="194"/>
      <c r="E190" s="194"/>
      <c r="F190" s="173" t="s">
        <v>103</v>
      </c>
      <c r="G190" s="141">
        <v>976</v>
      </c>
      <c r="H190" s="141">
        <v>975.75</v>
      </c>
      <c r="I190" s="141" t="s">
        <v>34</v>
      </c>
      <c r="J190" s="105"/>
      <c r="K190" s="106"/>
      <c r="L190" s="104"/>
      <c r="M190" s="176"/>
      <c r="N190" s="178"/>
      <c r="O190" s="175"/>
      <c r="P190" s="174"/>
    </row>
    <row r="191" spans="2:16" s="171" customFormat="1" x14ac:dyDescent="0.25">
      <c r="B191" s="172" t="str">
        <f>IF(TRIM(G191)&lt;&gt;"",COUNTA($G$63:G191)&amp;"","")</f>
        <v>94</v>
      </c>
      <c r="C191" s="194"/>
      <c r="D191" s="194"/>
      <c r="E191" s="194"/>
      <c r="F191" s="173" t="s">
        <v>83</v>
      </c>
      <c r="G191" s="141">
        <v>38</v>
      </c>
      <c r="H191" s="141">
        <v>37.81</v>
      </c>
      <c r="I191" s="141" t="s">
        <v>34</v>
      </c>
      <c r="J191" s="177"/>
      <c r="K191" s="106"/>
      <c r="L191" s="104"/>
      <c r="M191" s="133"/>
      <c r="N191" s="178"/>
      <c r="O191" s="175"/>
      <c r="P191" s="174"/>
    </row>
    <row r="192" spans="2:16" s="171" customFormat="1" x14ac:dyDescent="0.25">
      <c r="B192" s="172" t="str">
        <f>IF(TRIM(G192)&lt;&gt;"",COUNTA($G$63:G192)&amp;"","")</f>
        <v>95</v>
      </c>
      <c r="C192" s="194"/>
      <c r="D192" s="194"/>
      <c r="E192" s="194"/>
      <c r="F192" s="173" t="s">
        <v>84</v>
      </c>
      <c r="G192" s="141">
        <v>152</v>
      </c>
      <c r="H192" s="141">
        <v>152.09</v>
      </c>
      <c r="I192" s="141" t="s">
        <v>34</v>
      </c>
      <c r="J192" s="177"/>
      <c r="K192" s="106"/>
      <c r="L192" s="104"/>
      <c r="M192" s="133"/>
      <c r="N192" s="178"/>
      <c r="O192" s="175"/>
      <c r="P192" s="174"/>
    </row>
    <row r="193" spans="2:17" s="33" customFormat="1" x14ac:dyDescent="0.25">
      <c r="B193" s="34" t="str">
        <f>IF(TRIM(G193)&lt;&gt;"",COUNTA($G$63:G193)&amp;"","")</f>
        <v>96</v>
      </c>
      <c r="C193" s="194"/>
      <c r="D193" s="194"/>
      <c r="E193" s="194"/>
      <c r="F193" s="142" t="s">
        <v>57</v>
      </c>
      <c r="G193" s="115">
        <v>2753</v>
      </c>
      <c r="H193" s="109"/>
      <c r="I193" s="4" t="s">
        <v>36</v>
      </c>
      <c r="J193" s="138"/>
      <c r="K193" s="106"/>
      <c r="L193" s="89"/>
      <c r="M193" s="133"/>
      <c r="N193" s="103"/>
      <c r="O193" s="88"/>
      <c r="P193" s="43"/>
    </row>
    <row r="194" spans="2:17" s="33" customFormat="1" x14ac:dyDescent="0.25">
      <c r="B194" s="34" t="str">
        <f>IF(TRIM(G194)&lt;&gt;"",COUNTA($G$63:G194)&amp;"","")</f>
        <v>97</v>
      </c>
      <c r="C194" s="194"/>
      <c r="D194" s="194"/>
      <c r="E194" s="194"/>
      <c r="F194" s="142" t="s">
        <v>58</v>
      </c>
      <c r="G194" s="115">
        <v>997</v>
      </c>
      <c r="H194" s="109"/>
      <c r="I194" s="4" t="s">
        <v>36</v>
      </c>
      <c r="J194" s="138"/>
      <c r="K194" s="106"/>
      <c r="L194" s="89"/>
      <c r="M194" s="133"/>
      <c r="N194" s="103"/>
      <c r="O194" s="88"/>
      <c r="P194" s="43"/>
    </row>
    <row r="195" spans="2:17" s="33" customFormat="1" x14ac:dyDescent="0.25">
      <c r="B195" s="34" t="str">
        <f>IF(TRIM(G195)&lt;&gt;"",COUNTA($G$63:G195)&amp;"","")</f>
        <v>98</v>
      </c>
      <c r="C195" s="194"/>
      <c r="D195" s="194"/>
      <c r="E195" s="194"/>
      <c r="F195" s="142" t="s">
        <v>143</v>
      </c>
      <c r="G195" s="115">
        <v>1521</v>
      </c>
      <c r="H195" s="109"/>
      <c r="I195" s="4" t="s">
        <v>36</v>
      </c>
      <c r="J195" s="138"/>
      <c r="K195" s="106"/>
      <c r="L195" s="89"/>
      <c r="M195" s="133"/>
      <c r="N195" s="103"/>
      <c r="O195" s="88"/>
      <c r="P195" s="43"/>
    </row>
    <row r="196" spans="2:17" s="33" customFormat="1" x14ac:dyDescent="0.25">
      <c r="B196" s="34" t="str">
        <f>IF(TRIM(G196)&lt;&gt;"",COUNTA($G$63:G196)&amp;"","")</f>
        <v>99</v>
      </c>
      <c r="C196" s="195"/>
      <c r="D196" s="195"/>
      <c r="E196" s="195"/>
      <c r="F196" s="142" t="s">
        <v>59</v>
      </c>
      <c r="G196" s="115">
        <v>1231</v>
      </c>
      <c r="H196" s="109"/>
      <c r="I196" s="4" t="s">
        <v>36</v>
      </c>
      <c r="J196" s="138"/>
      <c r="K196" s="106"/>
      <c r="L196" s="89"/>
      <c r="M196" s="133"/>
      <c r="N196" s="103"/>
      <c r="O196" s="88"/>
      <c r="P196" s="43"/>
    </row>
    <row r="197" spans="2:17" s="33" customFormat="1" ht="15.75" thickBot="1" x14ac:dyDescent="0.3">
      <c r="B197" s="34" t="str">
        <f>IF(TRIM(G197)&lt;&gt;"",COUNTA($G$66:G197)&amp;"","")</f>
        <v/>
      </c>
      <c r="C197" s="139"/>
      <c r="D197" s="139"/>
      <c r="E197" s="140"/>
      <c r="F197" s="14" t="s">
        <v>7</v>
      </c>
      <c r="G197" s="30"/>
      <c r="H197" s="132"/>
      <c r="I197" s="21"/>
      <c r="J197" s="32"/>
      <c r="K197" s="32"/>
      <c r="L197" s="16"/>
      <c r="M197" s="64"/>
      <c r="N197" s="32"/>
      <c r="O197" s="16"/>
      <c r="P197" s="44">
        <f>SUM(P171:P196)</f>
        <v>0</v>
      </c>
      <c r="Q197" s="134"/>
    </row>
    <row r="198" spans="2:17" s="33" customFormat="1" ht="15" x14ac:dyDescent="0.25">
      <c r="B198" s="34"/>
      <c r="C198" s="139"/>
      <c r="D198" s="139"/>
      <c r="E198" s="140"/>
      <c r="F198" s="14"/>
      <c r="G198" s="115"/>
      <c r="H198" s="109"/>
      <c r="I198" s="4"/>
      <c r="J198" s="114"/>
      <c r="K198" s="114"/>
      <c r="L198" s="135"/>
      <c r="M198" s="136"/>
      <c r="N198" s="114"/>
      <c r="O198" s="135"/>
      <c r="P198" s="137"/>
      <c r="Q198" s="134"/>
    </row>
    <row r="199" spans="2:17" s="33" customFormat="1" ht="15" x14ac:dyDescent="0.25">
      <c r="B199" s="34"/>
      <c r="C199" s="139"/>
      <c r="D199" s="139"/>
      <c r="E199" s="140"/>
      <c r="F199" s="14"/>
      <c r="G199" s="115"/>
      <c r="H199" s="109"/>
      <c r="I199" s="4"/>
      <c r="J199" s="114"/>
      <c r="K199" s="114"/>
      <c r="L199" s="135"/>
      <c r="M199" s="136"/>
      <c r="N199" s="114"/>
      <c r="O199" s="135"/>
      <c r="P199" s="137"/>
      <c r="Q199" s="134"/>
    </row>
    <row r="200" spans="2:17" s="33" customFormat="1" ht="15" x14ac:dyDescent="0.25">
      <c r="B200" s="34" t="str">
        <f>IF(TRIM(G200)&lt;&gt;"",COUNTA($G$63:G200)&amp;"","")</f>
        <v/>
      </c>
      <c r="C200" s="95"/>
      <c r="D200" s="95"/>
      <c r="E200" s="95"/>
      <c r="F200" s="35" t="s">
        <v>17</v>
      </c>
      <c r="G200" s="95"/>
      <c r="H200" s="95"/>
      <c r="I200" s="36"/>
      <c r="J200" s="71"/>
      <c r="K200" s="72"/>
      <c r="L200" s="72"/>
      <c r="M200" s="73"/>
      <c r="N200" s="3"/>
      <c r="O200" s="1"/>
      <c r="P200" s="92">
        <f>P71+P86+P120+P142+P197</f>
        <v>0</v>
      </c>
    </row>
    <row r="201" spans="2:17" s="33" customFormat="1" ht="15" x14ac:dyDescent="0.25">
      <c r="B201" s="37" t="str">
        <f>IF(TRIM(G201)&lt;&gt;"",COUNTA($G$63:G201)&amp;"","")</f>
        <v/>
      </c>
      <c r="C201" s="96"/>
      <c r="D201" s="96"/>
      <c r="E201" s="96"/>
      <c r="F201" s="35" t="s">
        <v>28</v>
      </c>
      <c r="G201" s="38"/>
      <c r="H201" s="38"/>
      <c r="I201" s="39"/>
      <c r="J201" s="74"/>
      <c r="K201" s="72"/>
      <c r="L201" s="72"/>
      <c r="M201" s="75"/>
      <c r="N201" s="3"/>
      <c r="O201" s="1"/>
      <c r="P201" s="92">
        <f>P200*5%</f>
        <v>0</v>
      </c>
    </row>
    <row r="202" spans="2:17" s="33" customFormat="1" ht="15" x14ac:dyDescent="0.25">
      <c r="B202" s="37" t="str">
        <f>IF(TRIM(G202)&lt;&gt;"",COUNTA($G$63:G202)&amp;"","")</f>
        <v/>
      </c>
      <c r="C202" s="96"/>
      <c r="D202" s="96"/>
      <c r="E202" s="96"/>
      <c r="F202" s="40" t="s">
        <v>60</v>
      </c>
      <c r="G202" s="38"/>
      <c r="H202" s="38"/>
      <c r="I202" s="39"/>
      <c r="J202" s="76"/>
      <c r="K202" s="72"/>
      <c r="L202" s="72"/>
      <c r="M202" s="75"/>
      <c r="N202" s="3"/>
      <c r="O202" s="1"/>
      <c r="P202" s="92">
        <f>P200*15%</f>
        <v>0</v>
      </c>
    </row>
    <row r="203" spans="2:17" s="33" customFormat="1" ht="15.75" customHeight="1" thickBot="1" x14ac:dyDescent="0.3">
      <c r="B203" s="65" t="str">
        <f>IF(TRIM(G203)&lt;&gt;"",COUNTA($G$63:G203)&amp;"","")</f>
        <v/>
      </c>
      <c r="C203" s="66"/>
      <c r="D203" s="66"/>
      <c r="E203" s="67"/>
      <c r="F203" s="68" t="s">
        <v>18</v>
      </c>
      <c r="G203" s="69"/>
      <c r="H203" s="69"/>
      <c r="I203" s="70"/>
      <c r="J203" s="77"/>
      <c r="K203" s="78"/>
      <c r="L203" s="78"/>
      <c r="M203" s="79"/>
      <c r="N203" s="4"/>
      <c r="O203" s="97"/>
      <c r="P203" s="93">
        <f>P200+P201+P202</f>
        <v>0</v>
      </c>
    </row>
    <row r="204" spans="2:17" s="33" customFormat="1" ht="18" customHeight="1" thickBot="1" x14ac:dyDescent="0.3">
      <c r="B204" s="200" t="s">
        <v>19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2"/>
    </row>
    <row r="205" spans="2:17" x14ac:dyDescent="0.25">
      <c r="F205" s="22"/>
    </row>
    <row r="206" spans="2:17" x14ac:dyDescent="0.25">
      <c r="C206" s="23"/>
      <c r="D206" s="23"/>
      <c r="E206" s="23"/>
    </row>
  </sheetData>
  <mergeCells count="47">
    <mergeCell ref="C172:C196"/>
    <mergeCell ref="C76:C85"/>
    <mergeCell ref="D106:D109"/>
    <mergeCell ref="E106:E109"/>
    <mergeCell ref="D116:D119"/>
    <mergeCell ref="E116:E119"/>
    <mergeCell ref="C147:C153"/>
    <mergeCell ref="C154:C156"/>
    <mergeCell ref="D154:D156"/>
    <mergeCell ref="C162:C166"/>
    <mergeCell ref="D162:D166"/>
    <mergeCell ref="E52:F52"/>
    <mergeCell ref="E54:F54"/>
    <mergeCell ref="B60:B61"/>
    <mergeCell ref="C60:C61"/>
    <mergeCell ref="D60:D61"/>
    <mergeCell ref="E60:E61"/>
    <mergeCell ref="F60:F61"/>
    <mergeCell ref="M60:M61"/>
    <mergeCell ref="N60:N61"/>
    <mergeCell ref="B204:P204"/>
    <mergeCell ref="O60:O61"/>
    <mergeCell ref="P60:P61"/>
    <mergeCell ref="G60:G61"/>
    <mergeCell ref="H60:H61"/>
    <mergeCell ref="I60:I61"/>
    <mergeCell ref="J60:L60"/>
    <mergeCell ref="C116:C119"/>
    <mergeCell ref="C139:C141"/>
    <mergeCell ref="C90:C92"/>
    <mergeCell ref="D90:D92"/>
    <mergeCell ref="E90:E92"/>
    <mergeCell ref="D172:D196"/>
    <mergeCell ref="E172:E196"/>
    <mergeCell ref="E93:E105"/>
    <mergeCell ref="E162:E166"/>
    <mergeCell ref="E154:E156"/>
    <mergeCell ref="D147:D153"/>
    <mergeCell ref="E147:E153"/>
    <mergeCell ref="D125:D126"/>
    <mergeCell ref="E125:E126"/>
    <mergeCell ref="C106:C114"/>
    <mergeCell ref="C128:C135"/>
    <mergeCell ref="D128:D135"/>
    <mergeCell ref="C93:C105"/>
    <mergeCell ref="D93:D105"/>
    <mergeCell ref="C125:C126"/>
  </mergeCells>
  <printOptions horizontalCentered="1"/>
  <pageMargins left="0.2" right="0.25" top="0.25" bottom="0.25" header="0" footer="0"/>
  <pageSetup scale="48" fitToHeight="0" orientation="portrait" horizontalDpi="1200" verticalDpi="1200" r:id="rId1"/>
  <headerFooter differentFirst="1">
    <oddHeader>&amp;CPage &amp;P of &amp;N</oddHeader>
  </headerFooter>
  <rowBreaks count="1" manualBreakCount="1">
    <brk id="5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4134560B-0C55-4880-A7E8-3EB6DE42DA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QTY</vt:lpstr>
      <vt:lpstr>QTY!Print_Area</vt:lpstr>
      <vt:lpstr>QTY!Print_Titles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PF</cp:lastModifiedBy>
  <cp:lastPrinted>2022-04-25T10:30:54Z</cp:lastPrinted>
  <dcterms:created xsi:type="dcterms:W3CDTF">2013-09-18T14:51:37Z</dcterms:created>
  <dcterms:modified xsi:type="dcterms:W3CDTF">2022-11-08T08:39:30Z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{4134560B-0C55-4880-A7E8-3EB6DE42DA0F}</vt:lpwstr>
  </property>
</Properties>
</file>