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400" windowHeight="8010"/>
  </bookViews>
  <sheets>
    <sheet name="Master" sheetId="1" r:id="rId1"/>
  </sheets>
  <definedNames>
    <definedName name="_xlnm.Print_Area" localSheetId="0">Master!$A$1:$K$88</definedName>
    <definedName name="_xlnm.Print_Titles" localSheetId="0">Master!$6:$9</definedName>
  </definedNames>
  <calcPr calcId="144525"/>
</workbook>
</file>

<file path=xl/calcChain.xml><?xml version="1.0" encoding="utf-8"?>
<calcChain xmlns="http://schemas.openxmlformats.org/spreadsheetml/2006/main">
  <c r="D88" i="1" l="1"/>
  <c r="D87" i="1"/>
  <c r="D84" i="1"/>
  <c r="G84" i="1" s="1"/>
  <c r="J84" i="1" s="1"/>
  <c r="C85" i="1"/>
  <c r="D85" i="1" s="1"/>
  <c r="C83" i="1"/>
  <c r="D83" i="1" s="1"/>
  <c r="C82" i="1"/>
  <c r="D64" i="1"/>
  <c r="G64" i="1" s="1"/>
  <c r="J64" i="1" s="1"/>
  <c r="D65" i="1"/>
  <c r="G65" i="1" s="1"/>
  <c r="J65" i="1" s="1"/>
  <c r="D66" i="1"/>
  <c r="G66" i="1" s="1"/>
  <c r="J66" i="1" s="1"/>
  <c r="D67" i="1"/>
  <c r="D68" i="1"/>
  <c r="G68" i="1" s="1"/>
  <c r="J68" i="1" s="1"/>
  <c r="D69" i="1"/>
  <c r="G69" i="1" s="1"/>
  <c r="J69" i="1" s="1"/>
  <c r="D70" i="1"/>
  <c r="G70" i="1" s="1"/>
  <c r="J70" i="1" s="1"/>
  <c r="D71" i="1"/>
  <c r="G71" i="1" s="1"/>
  <c r="J71" i="1" s="1"/>
  <c r="D72" i="1"/>
  <c r="G72" i="1" s="1"/>
  <c r="J72" i="1" s="1"/>
  <c r="D73" i="1"/>
  <c r="G73" i="1" s="1"/>
  <c r="J73" i="1" s="1"/>
  <c r="D74" i="1"/>
  <c r="G74" i="1" s="1"/>
  <c r="J74" i="1" s="1"/>
  <c r="D75" i="1"/>
  <c r="G75" i="1" s="1"/>
  <c r="J75" i="1" s="1"/>
  <c r="D76" i="1"/>
  <c r="G76" i="1" s="1"/>
  <c r="J76" i="1" s="1"/>
  <c r="D77" i="1"/>
  <c r="G77" i="1" s="1"/>
  <c r="J77" i="1" s="1"/>
  <c r="D78" i="1"/>
  <c r="G78" i="1" s="1"/>
  <c r="J78" i="1" s="1"/>
  <c r="D63" i="1"/>
  <c r="G67" i="1"/>
  <c r="J67" i="1" s="1"/>
  <c r="D46" i="1"/>
  <c r="D47" i="1"/>
  <c r="D48" i="1"/>
  <c r="D49" i="1"/>
  <c r="D50" i="1"/>
  <c r="D51" i="1"/>
  <c r="D52" i="1"/>
  <c r="D53" i="1"/>
  <c r="G53" i="1" s="1"/>
  <c r="J53" i="1" s="1"/>
  <c r="D54" i="1"/>
  <c r="G54" i="1" s="1"/>
  <c r="J54" i="1" s="1"/>
  <c r="D55" i="1"/>
  <c r="G55" i="1" s="1"/>
  <c r="J55" i="1" s="1"/>
  <c r="D56" i="1"/>
  <c r="D57" i="1"/>
  <c r="G57" i="1" s="1"/>
  <c r="J57" i="1" s="1"/>
  <c r="D58" i="1"/>
  <c r="G58" i="1" s="1"/>
  <c r="J58" i="1" s="1"/>
  <c r="D59" i="1"/>
  <c r="G59" i="1" s="1"/>
  <c r="J59" i="1" s="1"/>
  <c r="D60" i="1"/>
  <c r="G60" i="1" s="1"/>
  <c r="J60" i="1" s="1"/>
  <c r="D61" i="1"/>
  <c r="G61" i="1" s="1"/>
  <c r="J61" i="1" s="1"/>
  <c r="D45" i="1"/>
  <c r="G56" i="1"/>
  <c r="J56" i="1" s="1"/>
  <c r="D40" i="1"/>
  <c r="G40" i="1" s="1"/>
  <c r="J40" i="1" s="1"/>
  <c r="D41" i="1"/>
  <c r="G41" i="1" s="1"/>
  <c r="J41" i="1" s="1"/>
  <c r="D42" i="1"/>
  <c r="G42" i="1" s="1"/>
  <c r="J42" i="1" s="1"/>
  <c r="D43" i="1"/>
  <c r="G43" i="1" s="1"/>
  <c r="J43" i="1" s="1"/>
  <c r="D31" i="1"/>
  <c r="G31" i="1" s="1"/>
  <c r="J31" i="1" s="1"/>
  <c r="D32" i="1"/>
  <c r="G32" i="1" s="1"/>
  <c r="J32" i="1" s="1"/>
  <c r="D33" i="1"/>
  <c r="G33" i="1" s="1"/>
  <c r="J33" i="1" s="1"/>
  <c r="D34" i="1"/>
  <c r="G34" i="1" s="1"/>
  <c r="J34" i="1" s="1"/>
  <c r="D35" i="1"/>
  <c r="G35" i="1" s="1"/>
  <c r="J35" i="1" s="1"/>
  <c r="D36" i="1"/>
  <c r="G36" i="1" s="1"/>
  <c r="J36" i="1" s="1"/>
  <c r="D37" i="1"/>
  <c r="G37" i="1" s="1"/>
  <c r="J37" i="1" s="1"/>
  <c r="D38" i="1"/>
  <c r="G38" i="1" s="1"/>
  <c r="J38" i="1" s="1"/>
  <c r="D39" i="1"/>
  <c r="G39" i="1" s="1"/>
  <c r="J39" i="1" s="1"/>
  <c r="D16" i="1"/>
  <c r="G16" i="1" s="1"/>
  <c r="J16" i="1" s="1"/>
  <c r="D17" i="1"/>
  <c r="G17" i="1" s="1"/>
  <c r="J17" i="1" s="1"/>
  <c r="D18" i="1"/>
  <c r="G18" i="1" s="1"/>
  <c r="J18" i="1" s="1"/>
  <c r="D19" i="1"/>
  <c r="G19" i="1" s="1"/>
  <c r="J19" i="1" s="1"/>
  <c r="D12" i="1"/>
  <c r="G12" i="1" s="1"/>
  <c r="J12" i="1" s="1"/>
  <c r="D13" i="1"/>
  <c r="G13" i="1" s="1"/>
  <c r="J13" i="1" s="1"/>
  <c r="D14" i="1"/>
  <c r="G14" i="1" s="1"/>
  <c r="J14" i="1" s="1"/>
  <c r="D15" i="1"/>
  <c r="G15" i="1" s="1"/>
  <c r="J15" i="1" s="1"/>
  <c r="D11" i="1" l="1"/>
  <c r="G87" i="1" l="1"/>
  <c r="J87" i="1" s="1"/>
  <c r="D82" i="1"/>
  <c r="D80" i="1"/>
  <c r="G50" i="1"/>
  <c r="J50" i="1" s="1"/>
  <c r="G52" i="1"/>
  <c r="J52" i="1" s="1"/>
  <c r="G49" i="1"/>
  <c r="J49" i="1" s="1"/>
  <c r="G51" i="1"/>
  <c r="J51" i="1" s="1"/>
  <c r="G45" i="1"/>
  <c r="J45" i="1" s="1"/>
  <c r="G46" i="1"/>
  <c r="J46" i="1" s="1"/>
  <c r="G47" i="1"/>
  <c r="J47" i="1" s="1"/>
  <c r="G48" i="1"/>
  <c r="J48" i="1" s="1"/>
  <c r="D25" i="1"/>
  <c r="D26" i="1"/>
  <c r="D27" i="1"/>
  <c r="D28" i="1"/>
  <c r="D29" i="1"/>
  <c r="D30" i="1"/>
  <c r="G30" i="1" s="1"/>
  <c r="J30" i="1" s="1"/>
  <c r="D24" i="1"/>
  <c r="D22" i="1"/>
  <c r="D21" i="1"/>
  <c r="G88" i="1" l="1"/>
  <c r="J88" i="1" s="1"/>
  <c r="G85" i="1"/>
  <c r="J85" i="1" s="1"/>
  <c r="G83" i="1"/>
  <c r="J83" i="1" s="1"/>
  <c r="G82" i="1"/>
  <c r="J82" i="1" s="1"/>
  <c r="G80" i="1"/>
  <c r="J80" i="1" s="1"/>
  <c r="G63" i="1"/>
  <c r="J63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2" i="1"/>
  <c r="J22" i="1" s="1"/>
  <c r="G21" i="1"/>
  <c r="J21" i="1" s="1"/>
  <c r="G11" i="1"/>
  <c r="J11" i="1" s="1"/>
</calcChain>
</file>

<file path=xl/sharedStrings.xml><?xml version="1.0" encoding="utf-8"?>
<sst xmlns="http://schemas.openxmlformats.org/spreadsheetml/2006/main" count="310" uniqueCount="100">
  <si>
    <t>Building 1:</t>
  </si>
  <si>
    <t>Notes referenced below are related to the Framing Material Take-off Clarifications</t>
  </si>
  <si>
    <t>Estimated Material Description</t>
  </si>
  <si>
    <t>Location</t>
  </si>
  <si>
    <t>Bldg. 1</t>
  </si>
  <si>
    <t>U of M</t>
  </si>
  <si>
    <t>Waste Factor</t>
  </si>
  <si>
    <t>Est'd Qnty w/ Waste</t>
  </si>
  <si>
    <t>Material Description to be Ordered</t>
  </si>
  <si>
    <t>Conv Factor</t>
  </si>
  <si>
    <t>Mtrl Order Qnty</t>
  </si>
  <si>
    <t>Each</t>
  </si>
  <si>
    <t>6111000 Studs</t>
  </si>
  <si>
    <t>6114000 Treated Plates &amp; Ledgers</t>
  </si>
  <si>
    <t>6116000 Posts/Columns</t>
  </si>
  <si>
    <t>6121000 Beams/Headers</t>
  </si>
  <si>
    <t>6141000 Floor Decking</t>
  </si>
  <si>
    <t>6142000 Wall Sheathing</t>
  </si>
  <si>
    <t>6143000 Roof Decking</t>
  </si>
  <si>
    <t>15# Felt</t>
  </si>
  <si>
    <t>Ea</t>
  </si>
  <si>
    <t>Common Area &amp; Units</t>
  </si>
  <si>
    <t>6125000 Roof &amp; Floor Joists &amp; Trusses</t>
  </si>
  <si>
    <t>Floors</t>
  </si>
  <si>
    <t>Roof</t>
  </si>
  <si>
    <t>Quanities below are for  building type.  For total project quantities see Est. Project Qnty.</t>
  </si>
  <si>
    <t>SM</t>
  </si>
  <si>
    <t>W1 (140 Studs @400 o.c) X 3.12M</t>
  </si>
  <si>
    <t>W3 (140 Studs @400 o.c) X 3.12M</t>
  </si>
  <si>
    <t>W4 (140 Studs @400 o.c) X 3.12M</t>
  </si>
  <si>
    <t>W5(89 stuids @400 o.c) X 3.12M</t>
  </si>
  <si>
    <t>W6(89 stuids @400 o.c) X 3.12M</t>
  </si>
  <si>
    <t>W7(89 stuids @400 o.c) X 3.12M</t>
  </si>
  <si>
    <t>W8(89 stuids @400 o.c) X 3.12M</t>
  </si>
  <si>
    <t>W15(89 stuids @400 o.c) X 3.12M</t>
  </si>
  <si>
    <t>W16(89 stuids @400 o.c) X 3.12M</t>
  </si>
  <si>
    <t>LM</t>
  </si>
  <si>
    <t xml:space="preserve">G1:38X140 3 PLY </t>
  </si>
  <si>
    <t>G5:38X140 3 PLY</t>
  </si>
  <si>
    <t>G6:38X89 3 PLY</t>
  </si>
  <si>
    <t>G8:133X177 1 PLY</t>
  </si>
  <si>
    <t>G9: 38X140 4 PLY</t>
  </si>
  <si>
    <t>G11: 38X89 4 PLY</t>
  </si>
  <si>
    <t>G12:38X140 4 PLY</t>
  </si>
  <si>
    <t>G13:89X177 1 PLY</t>
  </si>
  <si>
    <t>G14 :38X140 5 PLY</t>
  </si>
  <si>
    <t>G15:38X140 4 PLY</t>
  </si>
  <si>
    <t>G17:140 X235 1 PLY</t>
  </si>
  <si>
    <t>G18: 38 X140 4 PLY</t>
  </si>
  <si>
    <t>G20:38X140 5 PLY</t>
  </si>
  <si>
    <t>G21:38X140 2 PLY</t>
  </si>
  <si>
    <t>G3:38X89 3 PLY</t>
  </si>
  <si>
    <t>G4:38X89 3 PLY</t>
  </si>
  <si>
    <t>G7:38X89 5 PLY</t>
  </si>
  <si>
    <t>G10:133X133 1 PLY</t>
  </si>
  <si>
    <t>G16:191X191 1 PLY</t>
  </si>
  <si>
    <t>G19:38X89 4 PLY</t>
  </si>
  <si>
    <t>B1 :38X184 2 PLY BEAM</t>
  </si>
  <si>
    <t>B2 :38X184 3 PLY BEAM</t>
  </si>
  <si>
    <t>B4: 38X235 3 PLY BEAM</t>
  </si>
  <si>
    <t>B5: 44X241 2 PLY BEAM</t>
  </si>
  <si>
    <t>B6: 44X241 3 PLY BEAM</t>
  </si>
  <si>
    <t>B11: 44 X302 2 PLY BEAM</t>
  </si>
  <si>
    <t>B13: 44X302 3 PLY BEAM</t>
  </si>
  <si>
    <t>B14: 44X302 4 PLY BEAM</t>
  </si>
  <si>
    <t>B17:44X356 3 PLY BEAM</t>
  </si>
  <si>
    <t>B21:140X343 1 PLY BEAM</t>
  </si>
  <si>
    <t>B7: 44X302 1 PLY BEAM</t>
  </si>
  <si>
    <t>B15:44X457 2 PLY BEAM</t>
  </si>
  <si>
    <t>B16:44X406 3 PLY BEAM</t>
  </si>
  <si>
    <t>B20:44X508 3 PLY BEAM</t>
  </si>
  <si>
    <t>B19: 44X610 4 PLY BEAM</t>
  </si>
  <si>
    <t>B10: 44X610 2 PLY BEAM</t>
  </si>
  <si>
    <t>B18:44X610 3 PL YBEAM</t>
  </si>
  <si>
    <t>630 BOYNTON PLACE</t>
  </si>
  <si>
    <t>Project SM Calculations</t>
  </si>
  <si>
    <t>Est. Project Qnty (1Bldgs)</t>
  </si>
  <si>
    <t>J1 302TJI110 @400MM C.C</t>
  </si>
  <si>
    <t>J2 302TJI360 @300MM C.C</t>
  </si>
  <si>
    <t>J9 302TJI360 @406MM C.C</t>
  </si>
  <si>
    <t>J15 44X302@305MM C.C</t>
  </si>
  <si>
    <t>J16 2-44X302 @ 400MM O.C</t>
  </si>
  <si>
    <t>J17 38X284 @ 488MM O.C</t>
  </si>
  <si>
    <t>J11 38X140@ 406MM O.C</t>
  </si>
  <si>
    <t>J14 2-44X302 @ 305MM O.C</t>
  </si>
  <si>
    <t>J3 38X284 @300M O.C</t>
  </si>
  <si>
    <t>J4 2-302 TJI360@300MM O.C</t>
  </si>
  <si>
    <t>J5 2-44X302 LVL @300 O.C</t>
  </si>
  <si>
    <t>J10 302TJI210@406MM O.C</t>
  </si>
  <si>
    <t>J12 2-38X140  @406MM O.C</t>
  </si>
  <si>
    <t>J13 38X184 @305 MM O.C</t>
  </si>
  <si>
    <t>J6 241 TJI 110 @600MM O.C</t>
  </si>
  <si>
    <t>PRE-ENGG GIRDER TRUSS @610MM O.C</t>
  </si>
  <si>
    <t>Roof Truss</t>
  </si>
  <si>
    <t>18.2MM T&amp;G OSB</t>
  </si>
  <si>
    <t>19 MM T&amp;G OSB</t>
  </si>
  <si>
    <t>SW1 16 MM T&amp;G OSB</t>
  </si>
  <si>
    <t>SW2 16 MM T&amp;G OSB</t>
  </si>
  <si>
    <t>SW3 16 MM T&amp;G OSB</t>
  </si>
  <si>
    <t>13 OSB SHEATHING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</si>
</sst>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49" fontId="2" fillId="0" borderId="0" xfId="1" applyNumberFormat="1" applyFont="1" applyAlignment="1" applyProtection="1">
      <alignment horizontal="centerContinuous"/>
    </xf>
    <xf numFmtId="49" fontId="3" fillId="0" borderId="0" xfId="1" applyNumberFormat="1" applyFont="1" applyAlignment="1" applyProtection="1">
      <alignment horizontal="centerContinuous"/>
    </xf>
    <xf numFmtId="0" fontId="4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49" fontId="6" fillId="0" borderId="0" xfId="1" applyNumberFormat="1" applyFont="1" applyAlignment="1" applyProtection="1">
      <alignment horizontal="centerContinuous"/>
    </xf>
    <xf numFmtId="49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49" fontId="3" fillId="0" borderId="0" xfId="1" applyNumberFormat="1" applyFont="1" applyAlignment="1" applyProtection="1">
      <alignment horizontal="right"/>
    </xf>
    <xf numFmtId="49" fontId="3" fillId="0" borderId="0" xfId="1" quotePrefix="1" applyNumberFormat="1" applyFont="1" applyAlignment="1" applyProtection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3" fillId="0" borderId="0" xfId="1" applyNumberFormat="1" applyFont="1" applyAlignment="1" applyProtection="1">
      <alignment horizontal="centerContinuous"/>
    </xf>
    <xf numFmtId="10" fontId="7" fillId="0" borderId="0" xfId="0" applyNumberFormat="1" applyFont="1"/>
    <xf numFmtId="0" fontId="8" fillId="0" borderId="0" xfId="0" applyFont="1"/>
    <xf numFmtId="0" fontId="9" fillId="0" borderId="0" xfId="0" applyFont="1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10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distributed" wrapText="1"/>
    </xf>
    <xf numFmtId="164" fontId="7" fillId="2" borderId="2" xfId="0" applyNumberFormat="1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distributed" wrapText="1"/>
    </xf>
    <xf numFmtId="164" fontId="7" fillId="2" borderId="5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distributed" wrapText="1"/>
    </xf>
    <xf numFmtId="164" fontId="7" fillId="2" borderId="8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49" fontId="11" fillId="0" borderId="10" xfId="0" applyNumberFormat="1" applyFont="1" applyFill="1" applyBorder="1"/>
    <xf numFmtId="49" fontId="11" fillId="0" borderId="11" xfId="0" applyNumberFormat="1" applyFont="1" applyFill="1" applyBorder="1"/>
    <xf numFmtId="3" fontId="11" fillId="0" borderId="10" xfId="0" applyNumberFormat="1" applyFont="1" applyBorder="1"/>
    <xf numFmtId="0" fontId="11" fillId="0" borderId="12" xfId="0" applyFont="1" applyFill="1" applyBorder="1"/>
    <xf numFmtId="9" fontId="11" fillId="0" borderId="13" xfId="0" applyNumberFormat="1" applyFont="1" applyFill="1" applyBorder="1"/>
    <xf numFmtId="3" fontId="11" fillId="0" borderId="14" xfId="0" applyNumberFormat="1" applyFont="1" applyFill="1" applyBorder="1"/>
    <xf numFmtId="49" fontId="11" fillId="0" borderId="14" xfId="0" applyNumberFormat="1" applyFont="1" applyFill="1" applyBorder="1"/>
    <xf numFmtId="164" fontId="11" fillId="0" borderId="14" xfId="0" applyNumberFormat="1" applyFont="1" applyFill="1" applyBorder="1"/>
    <xf numFmtId="49" fontId="7" fillId="0" borderId="10" xfId="0" quotePrefix="1" applyNumberFormat="1" applyFont="1" applyFill="1" applyBorder="1" applyAlignment="1">
      <alignment horizontal="centerContinuous" wrapText="1"/>
    </xf>
    <xf numFmtId="49" fontId="3" fillId="0" borderId="15" xfId="0" applyNumberFormat="1" applyFont="1" applyFill="1" applyBorder="1" applyAlignment="1">
      <alignment horizontal="centerContinuous" wrapText="1"/>
    </xf>
    <xf numFmtId="3" fontId="3" fillId="0" borderId="10" xfId="0" applyNumberFormat="1" applyFont="1" applyFill="1" applyBorder="1" applyAlignment="1">
      <alignment horizontal="centerContinuous" wrapText="1"/>
    </xf>
    <xf numFmtId="0" fontId="3" fillId="0" borderId="10" xfId="0" applyFont="1" applyFill="1" applyBorder="1" applyAlignment="1">
      <alignment horizontal="centerContinuous" wrapText="1"/>
    </xf>
    <xf numFmtId="0" fontId="3" fillId="0" borderId="12" xfId="0" applyFont="1" applyFill="1" applyBorder="1" applyAlignment="1">
      <alignment horizontal="centerContinuous" wrapText="1"/>
    </xf>
    <xf numFmtId="0" fontId="3" fillId="0" borderId="13" xfId="0" applyFont="1" applyFill="1" applyBorder="1" applyAlignment="1">
      <alignment horizontal="centerContinuous" wrapText="1"/>
    </xf>
    <xf numFmtId="0" fontId="3" fillId="0" borderId="14" xfId="0" applyFont="1" applyFill="1" applyBorder="1" applyAlignment="1">
      <alignment horizontal="centerContinuous" wrapText="1"/>
    </xf>
    <xf numFmtId="49" fontId="3" fillId="0" borderId="14" xfId="0" applyNumberFormat="1" applyFont="1" applyFill="1" applyBorder="1" applyAlignment="1">
      <alignment horizontal="centerContinuous" wrapText="1"/>
    </xf>
    <xf numFmtId="164" fontId="3" fillId="0" borderId="14" xfId="0" applyNumberFormat="1" applyFont="1" applyFill="1" applyBorder="1" applyAlignment="1">
      <alignment horizontal="centerContinuous" wrapText="1"/>
    </xf>
    <xf numFmtId="3" fontId="3" fillId="0" borderId="14" xfId="0" applyNumberFormat="1" applyFont="1" applyFill="1" applyBorder="1" applyAlignment="1">
      <alignment horizontal="centerContinuous" wrapText="1"/>
    </xf>
    <xf numFmtId="49" fontId="7" fillId="0" borderId="10" xfId="0" applyNumberFormat="1" applyFont="1" applyFill="1" applyBorder="1" applyAlignment="1">
      <alignment horizontal="centerContinuous" wrapText="1"/>
    </xf>
    <xf numFmtId="49" fontId="11" fillId="0" borderId="15" xfId="0" applyNumberFormat="1" applyFont="1" applyFill="1" applyBorder="1"/>
    <xf numFmtId="49" fontId="11" fillId="0" borderId="16" xfId="0" applyNumberFormat="1" applyFont="1" applyFill="1" applyBorder="1"/>
    <xf numFmtId="49" fontId="12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topLeftCell="B1" workbookViewId="0">
      <selection activeCell="K21" sqref="K21:K22"/>
    </sheetView>
  </sheetViews>
  <sheetFormatPr defaultRowHeight="15" x14ac:dyDescent="0.25"/>
  <cols>
    <col min="1" max="1" width="44.42578125" style="21" bestFit="1" customWidth="1"/>
    <col min="2" max="2" width="32.85546875" style="21" bestFit="1" customWidth="1"/>
    <col min="3" max="3" width="9.28515625" style="20" bestFit="1" customWidth="1"/>
    <col min="4" max="4" width="13.42578125" style="20" customWidth="1"/>
    <col min="7" max="7" width="8.85546875" bestFit="1" customWidth="1"/>
    <col min="8" max="8" width="33" style="21" customWidth="1"/>
    <col min="9" max="9" width="10.42578125" style="22" customWidth="1"/>
    <col min="10" max="10" width="9" style="23" bestFit="1" customWidth="1"/>
    <col min="11" max="11" width="9.7109375" bestFit="1" customWidth="1"/>
  </cols>
  <sheetData>
    <row r="1" spans="1:11" ht="25.5" x14ac:dyDescent="0.35">
      <c r="A1" s="1" t="s">
        <v>74</v>
      </c>
      <c r="B1" s="2"/>
      <c r="C1" s="3"/>
      <c r="D1" s="3"/>
      <c r="E1" s="4"/>
      <c r="F1" s="5"/>
      <c r="G1" s="5"/>
      <c r="H1" s="6"/>
      <c r="I1" s="7"/>
      <c r="J1" s="5"/>
      <c r="K1" s="5"/>
    </row>
    <row r="2" spans="1:11" ht="25.5" x14ac:dyDescent="0.35">
      <c r="A2" s="1"/>
      <c r="B2" s="2"/>
      <c r="C2" s="3"/>
      <c r="D2" s="3"/>
      <c r="E2" s="4"/>
      <c r="F2" s="5"/>
      <c r="G2" s="5"/>
      <c r="H2" s="6"/>
      <c r="I2" s="7"/>
      <c r="J2" s="5"/>
      <c r="K2" s="5"/>
    </row>
    <row r="3" spans="1:11" ht="22.5" x14ac:dyDescent="0.3">
      <c r="A3" s="8" t="s">
        <v>75</v>
      </c>
      <c r="B3" s="2"/>
      <c r="C3" s="3"/>
      <c r="D3" s="8"/>
      <c r="E3" s="2"/>
      <c r="F3" s="3"/>
      <c r="G3" s="3"/>
      <c r="H3" s="5"/>
      <c r="I3" s="9"/>
      <c r="J3" s="10"/>
      <c r="K3" s="11"/>
    </row>
    <row r="4" spans="1:11" ht="18.75" x14ac:dyDescent="0.3">
      <c r="A4" s="12" t="s">
        <v>0</v>
      </c>
      <c r="B4" s="13"/>
      <c r="C4" s="14">
        <v>2530</v>
      </c>
      <c r="D4" s="14" t="s">
        <v>26</v>
      </c>
      <c r="E4" s="15"/>
      <c r="F4" s="16"/>
      <c r="G4" s="5"/>
      <c r="H4" s="5"/>
      <c r="I4" s="17"/>
      <c r="J4" s="15"/>
      <c r="K4" s="18"/>
    </row>
    <row r="5" spans="1:11" ht="18.75" x14ac:dyDescent="0.3">
      <c r="E5" s="14"/>
      <c r="F5" s="19"/>
      <c r="G5" s="5"/>
      <c r="H5" s="5"/>
      <c r="I5" s="14"/>
      <c r="J5" s="14"/>
      <c r="K5" s="18"/>
    </row>
    <row r="6" spans="1:11" ht="16.5" thickBot="1" x14ac:dyDescent="0.3">
      <c r="A6" s="25" t="s">
        <v>1</v>
      </c>
      <c r="C6" s="26" t="s">
        <v>25</v>
      </c>
      <c r="H6"/>
      <c r="I6"/>
    </row>
    <row r="7" spans="1:11" ht="75" x14ac:dyDescent="0.3">
      <c r="A7" s="27" t="s">
        <v>2</v>
      </c>
      <c r="B7" s="28" t="s">
        <v>3</v>
      </c>
      <c r="C7" s="29" t="s">
        <v>4</v>
      </c>
      <c r="D7" s="30" t="s">
        <v>76</v>
      </c>
      <c r="E7" s="29" t="s">
        <v>5</v>
      </c>
      <c r="F7" s="29" t="s">
        <v>6</v>
      </c>
      <c r="G7" s="29" t="s">
        <v>7</v>
      </c>
      <c r="H7" s="28" t="s">
        <v>8</v>
      </c>
      <c r="I7" s="31" t="s">
        <v>9</v>
      </c>
      <c r="J7" s="32" t="s">
        <v>10</v>
      </c>
      <c r="K7" s="33" t="s">
        <v>5</v>
      </c>
    </row>
    <row r="8" spans="1:11" ht="18.75" x14ac:dyDescent="0.3">
      <c r="A8" s="34"/>
      <c r="B8" s="35"/>
      <c r="C8" s="36">
        <v>1</v>
      </c>
      <c r="D8" s="37"/>
      <c r="E8" s="36"/>
      <c r="F8" s="36"/>
      <c r="G8" s="36"/>
      <c r="H8" s="35"/>
      <c r="I8" s="38"/>
      <c r="J8" s="39"/>
      <c r="K8" s="40"/>
    </row>
    <row r="9" spans="1:11" ht="19.5" thickBot="1" x14ac:dyDescent="0.35">
      <c r="A9" s="41"/>
      <c r="B9" s="42"/>
      <c r="C9" s="43" t="s">
        <v>11</v>
      </c>
      <c r="D9" s="44"/>
      <c r="E9" s="43"/>
      <c r="F9" s="43"/>
      <c r="G9" s="43"/>
      <c r="H9" s="42"/>
      <c r="I9" s="45"/>
      <c r="J9" s="46"/>
      <c r="K9" s="47"/>
    </row>
    <row r="10" spans="1:11" ht="18.75" x14ac:dyDescent="0.3">
      <c r="A10" s="56" t="s">
        <v>12</v>
      </c>
      <c r="B10" s="57"/>
      <c r="C10" s="58"/>
      <c r="D10" s="59"/>
      <c r="E10" s="60"/>
      <c r="F10" s="61"/>
      <c r="G10" s="62"/>
      <c r="H10" s="63"/>
      <c r="I10" s="64"/>
      <c r="J10" s="65"/>
      <c r="K10" s="60"/>
    </row>
    <row r="11" spans="1:11" ht="15.75" x14ac:dyDescent="0.25">
      <c r="A11" s="48" t="s">
        <v>27</v>
      </c>
      <c r="B11" s="49" t="s">
        <v>21</v>
      </c>
      <c r="C11" s="50">
        <v>1720</v>
      </c>
      <c r="D11" s="50">
        <f>C11</f>
        <v>1720</v>
      </c>
      <c r="E11" s="51" t="s">
        <v>20</v>
      </c>
      <c r="F11" s="52">
        <v>0.1</v>
      </c>
      <c r="G11" s="53">
        <f t="shared" ref="G11" si="0">+D11*(1+F11)</f>
        <v>1892.0000000000002</v>
      </c>
      <c r="H11" s="54"/>
      <c r="I11" s="55">
        <v>1</v>
      </c>
      <c r="J11" s="53">
        <f t="shared" ref="J11" si="1">ROUNDUP(G11*I11,0)</f>
        <v>1892</v>
      </c>
      <c r="K11" s="51" t="s">
        <v>20</v>
      </c>
    </row>
    <row r="12" spans="1:11" ht="15.75" x14ac:dyDescent="0.25">
      <c r="A12" s="48" t="s">
        <v>28</v>
      </c>
      <c r="B12" s="49" t="s">
        <v>21</v>
      </c>
      <c r="C12" s="50">
        <v>1127.5</v>
      </c>
      <c r="D12" s="50">
        <f t="shared" ref="D12:D19" si="2">C12</f>
        <v>1127.5</v>
      </c>
      <c r="E12" s="51" t="s">
        <v>20</v>
      </c>
      <c r="F12" s="52">
        <v>0.1</v>
      </c>
      <c r="G12" s="53">
        <f t="shared" ref="G12:G15" si="3">+D12*(1+F12)</f>
        <v>1240.25</v>
      </c>
      <c r="H12" s="54"/>
      <c r="I12" s="55">
        <v>1</v>
      </c>
      <c r="J12" s="53">
        <f t="shared" ref="J12:J15" si="4">ROUNDUP(G12*I12,0)</f>
        <v>1241</v>
      </c>
      <c r="K12" s="51" t="s">
        <v>20</v>
      </c>
    </row>
    <row r="13" spans="1:11" ht="15.75" x14ac:dyDescent="0.25">
      <c r="A13" s="48" t="s">
        <v>29</v>
      </c>
      <c r="B13" s="49" t="s">
        <v>21</v>
      </c>
      <c r="C13" s="50">
        <v>3.7749999999999999</v>
      </c>
      <c r="D13" s="50">
        <f t="shared" si="2"/>
        <v>3.7749999999999999</v>
      </c>
      <c r="E13" s="51" t="s">
        <v>20</v>
      </c>
      <c r="F13" s="52">
        <v>0.1</v>
      </c>
      <c r="G13" s="53">
        <f t="shared" si="3"/>
        <v>4.1524999999999999</v>
      </c>
      <c r="H13" s="54"/>
      <c r="I13" s="55">
        <v>1</v>
      </c>
      <c r="J13" s="53">
        <f t="shared" si="4"/>
        <v>5</v>
      </c>
      <c r="K13" s="51" t="s">
        <v>20</v>
      </c>
    </row>
    <row r="14" spans="1:11" ht="15.75" x14ac:dyDescent="0.25">
      <c r="A14" s="48" t="s">
        <v>30</v>
      </c>
      <c r="B14" s="49" t="s">
        <v>21</v>
      </c>
      <c r="C14" s="50">
        <v>3100</v>
      </c>
      <c r="D14" s="50">
        <f t="shared" si="2"/>
        <v>3100</v>
      </c>
      <c r="E14" s="51" t="s">
        <v>20</v>
      </c>
      <c r="F14" s="52">
        <v>0.1</v>
      </c>
      <c r="G14" s="53">
        <f t="shared" si="3"/>
        <v>3410.0000000000005</v>
      </c>
      <c r="H14" s="54"/>
      <c r="I14" s="55">
        <v>1</v>
      </c>
      <c r="J14" s="53">
        <f t="shared" si="4"/>
        <v>3410</v>
      </c>
      <c r="K14" s="51" t="s">
        <v>20</v>
      </c>
    </row>
    <row r="15" spans="1:11" ht="15.75" x14ac:dyDescent="0.25">
      <c r="A15" s="48" t="s">
        <v>31</v>
      </c>
      <c r="B15" s="49" t="s">
        <v>21</v>
      </c>
      <c r="C15" s="50">
        <v>627.5</v>
      </c>
      <c r="D15" s="50">
        <f t="shared" si="2"/>
        <v>627.5</v>
      </c>
      <c r="E15" s="51" t="s">
        <v>20</v>
      </c>
      <c r="F15" s="52">
        <v>0.1</v>
      </c>
      <c r="G15" s="53">
        <f t="shared" si="3"/>
        <v>690.25</v>
      </c>
      <c r="H15" s="54"/>
      <c r="I15" s="55">
        <v>1</v>
      </c>
      <c r="J15" s="53">
        <f t="shared" si="4"/>
        <v>691</v>
      </c>
      <c r="K15" s="51" t="s">
        <v>20</v>
      </c>
    </row>
    <row r="16" spans="1:11" ht="15.75" x14ac:dyDescent="0.25">
      <c r="A16" s="48" t="s">
        <v>32</v>
      </c>
      <c r="B16" s="49" t="s">
        <v>21</v>
      </c>
      <c r="C16" s="50">
        <v>2660</v>
      </c>
      <c r="D16" s="50">
        <f t="shared" si="2"/>
        <v>2660</v>
      </c>
      <c r="E16" s="51" t="s">
        <v>20</v>
      </c>
      <c r="F16" s="52">
        <v>0.1</v>
      </c>
      <c r="G16" s="53">
        <f t="shared" ref="G16:G19" si="5">+D16*(1+F16)</f>
        <v>2926.0000000000005</v>
      </c>
      <c r="H16" s="54"/>
      <c r="I16" s="55">
        <v>1</v>
      </c>
      <c r="J16" s="53">
        <f t="shared" ref="J16:J19" si="6">ROUNDUP(G16*I16,0)</f>
        <v>2926</v>
      </c>
      <c r="K16" s="51" t="s">
        <v>20</v>
      </c>
    </row>
    <row r="17" spans="1:11" ht="15.75" x14ac:dyDescent="0.25">
      <c r="A17" s="48" t="s">
        <v>33</v>
      </c>
      <c r="B17" s="49" t="s">
        <v>21</v>
      </c>
      <c r="C17" s="50">
        <v>200</v>
      </c>
      <c r="D17" s="50">
        <f t="shared" si="2"/>
        <v>200</v>
      </c>
      <c r="E17" s="51" t="s">
        <v>20</v>
      </c>
      <c r="F17" s="52">
        <v>0.1</v>
      </c>
      <c r="G17" s="53">
        <f t="shared" si="5"/>
        <v>220.00000000000003</v>
      </c>
      <c r="H17" s="54"/>
      <c r="I17" s="55">
        <v>1</v>
      </c>
      <c r="J17" s="53">
        <f t="shared" si="6"/>
        <v>220</v>
      </c>
      <c r="K17" s="51" t="s">
        <v>20</v>
      </c>
    </row>
    <row r="18" spans="1:11" ht="15.75" x14ac:dyDescent="0.25">
      <c r="A18" s="48" t="s">
        <v>34</v>
      </c>
      <c r="B18" s="49" t="s">
        <v>21</v>
      </c>
      <c r="C18" s="50">
        <v>115</v>
      </c>
      <c r="D18" s="50">
        <f t="shared" si="2"/>
        <v>115</v>
      </c>
      <c r="E18" s="51" t="s">
        <v>20</v>
      </c>
      <c r="F18" s="52">
        <v>0.1</v>
      </c>
      <c r="G18" s="53">
        <f t="shared" si="5"/>
        <v>126.50000000000001</v>
      </c>
      <c r="H18" s="54"/>
      <c r="I18" s="55">
        <v>1</v>
      </c>
      <c r="J18" s="53">
        <f t="shared" si="6"/>
        <v>127</v>
      </c>
      <c r="K18" s="51" t="s">
        <v>20</v>
      </c>
    </row>
    <row r="19" spans="1:11" ht="15.75" x14ac:dyDescent="0.25">
      <c r="A19" s="48" t="s">
        <v>35</v>
      </c>
      <c r="B19" s="49" t="s">
        <v>21</v>
      </c>
      <c r="C19" s="50">
        <v>410</v>
      </c>
      <c r="D19" s="50">
        <f t="shared" si="2"/>
        <v>410</v>
      </c>
      <c r="E19" s="51" t="s">
        <v>20</v>
      </c>
      <c r="F19" s="52">
        <v>0.1</v>
      </c>
      <c r="G19" s="53">
        <f t="shared" si="5"/>
        <v>451.00000000000006</v>
      </c>
      <c r="H19" s="54"/>
      <c r="I19" s="55">
        <v>1</v>
      </c>
      <c r="J19" s="53">
        <f t="shared" si="6"/>
        <v>451</v>
      </c>
      <c r="K19" s="51" t="s">
        <v>20</v>
      </c>
    </row>
    <row r="20" spans="1:11" ht="18.75" x14ac:dyDescent="0.3">
      <c r="A20" s="66" t="s">
        <v>13</v>
      </c>
      <c r="B20" s="57"/>
      <c r="C20" s="58"/>
      <c r="D20" s="59"/>
      <c r="E20" s="60"/>
      <c r="F20" s="61"/>
      <c r="G20" s="62"/>
      <c r="H20" s="63"/>
      <c r="I20" s="64"/>
      <c r="J20" s="65"/>
      <c r="K20" s="60"/>
    </row>
    <row r="21" spans="1:11" ht="15.75" x14ac:dyDescent="0.25">
      <c r="A21" s="48" t="s">
        <v>29</v>
      </c>
      <c r="B21" s="49" t="s">
        <v>21</v>
      </c>
      <c r="C21" s="50">
        <v>1140</v>
      </c>
      <c r="D21" s="50">
        <f>C21</f>
        <v>1140</v>
      </c>
      <c r="E21" s="51" t="s">
        <v>36</v>
      </c>
      <c r="F21" s="52">
        <v>0.1</v>
      </c>
      <c r="G21" s="53">
        <f>+D21*(1+F21)</f>
        <v>1254</v>
      </c>
      <c r="H21" s="54"/>
      <c r="I21" s="55">
        <v>1</v>
      </c>
      <c r="J21" s="53">
        <f>ROUNDUP(G21*I21,0)</f>
        <v>1254</v>
      </c>
      <c r="K21" s="51" t="s">
        <v>36</v>
      </c>
    </row>
    <row r="22" spans="1:11" ht="15.75" x14ac:dyDescent="0.25">
      <c r="A22" s="48" t="s">
        <v>34</v>
      </c>
      <c r="B22" s="49" t="s">
        <v>21</v>
      </c>
      <c r="C22" s="50">
        <v>2845</v>
      </c>
      <c r="D22" s="50">
        <f t="shared" ref="D22" si="7">C22</f>
        <v>2845</v>
      </c>
      <c r="E22" s="51" t="s">
        <v>36</v>
      </c>
      <c r="F22" s="52">
        <v>0.1</v>
      </c>
      <c r="G22" s="53">
        <f>+D22*(1+F22)</f>
        <v>3129.5000000000005</v>
      </c>
      <c r="H22" s="54"/>
      <c r="I22" s="55">
        <v>1</v>
      </c>
      <c r="J22" s="53">
        <f>ROUNDUP(G22*I22,0)</f>
        <v>3130</v>
      </c>
      <c r="K22" s="51" t="s">
        <v>36</v>
      </c>
    </row>
    <row r="23" spans="1:11" ht="18.75" x14ac:dyDescent="0.3">
      <c r="A23" s="66" t="s">
        <v>14</v>
      </c>
      <c r="B23" s="57"/>
      <c r="C23" s="58"/>
      <c r="D23" s="59"/>
      <c r="E23" s="60"/>
      <c r="F23" s="61"/>
      <c r="G23" s="62"/>
      <c r="H23" s="63"/>
      <c r="I23" s="64"/>
      <c r="J23" s="65"/>
      <c r="K23" s="60"/>
    </row>
    <row r="24" spans="1:11" ht="15.75" x14ac:dyDescent="0.25">
      <c r="A24" s="68" t="s">
        <v>37</v>
      </c>
      <c r="B24" s="49" t="s">
        <v>21</v>
      </c>
      <c r="C24" s="50">
        <v>234</v>
      </c>
      <c r="D24" s="50">
        <f>C24</f>
        <v>234</v>
      </c>
      <c r="E24" s="51" t="s">
        <v>20</v>
      </c>
      <c r="F24" s="52">
        <v>0.1</v>
      </c>
      <c r="G24" s="53">
        <f>+D24*(1+F24)</f>
        <v>257.40000000000003</v>
      </c>
      <c r="H24" s="54"/>
      <c r="I24" s="55">
        <v>1</v>
      </c>
      <c r="J24" s="53">
        <f>ROUNDUP(G24*I24,0)</f>
        <v>258</v>
      </c>
      <c r="K24" s="51" t="s">
        <v>20</v>
      </c>
    </row>
    <row r="25" spans="1:11" ht="15.75" x14ac:dyDescent="0.25">
      <c r="A25" s="68" t="s">
        <v>38</v>
      </c>
      <c r="B25" s="49" t="s">
        <v>21</v>
      </c>
      <c r="C25" s="50">
        <v>35</v>
      </c>
      <c r="D25" s="50">
        <f t="shared" ref="D25:D30" si="8">C25</f>
        <v>35</v>
      </c>
      <c r="E25" s="51" t="s">
        <v>20</v>
      </c>
      <c r="F25" s="52">
        <v>0.1</v>
      </c>
      <c r="G25" s="53">
        <f>+D25*(1+F25)</f>
        <v>38.5</v>
      </c>
      <c r="H25" s="54"/>
      <c r="I25" s="55">
        <v>1</v>
      </c>
      <c r="J25" s="53">
        <f>ROUNDUP(G25*I25,0)</f>
        <v>39</v>
      </c>
      <c r="K25" s="51" t="s">
        <v>20</v>
      </c>
    </row>
    <row r="26" spans="1:11" ht="15.75" x14ac:dyDescent="0.25">
      <c r="A26" s="68" t="s">
        <v>39</v>
      </c>
      <c r="B26" s="49" t="s">
        <v>21</v>
      </c>
      <c r="C26" s="50">
        <v>28</v>
      </c>
      <c r="D26" s="50">
        <f t="shared" si="8"/>
        <v>28</v>
      </c>
      <c r="E26" s="51" t="s">
        <v>20</v>
      </c>
      <c r="F26" s="52">
        <v>0.1</v>
      </c>
      <c r="G26" s="53">
        <f>+D26*(1+F26)</f>
        <v>30.800000000000004</v>
      </c>
      <c r="H26" s="54"/>
      <c r="I26" s="55">
        <v>1</v>
      </c>
      <c r="J26" s="53">
        <f>ROUNDUP(G26*I26,0)</f>
        <v>31</v>
      </c>
      <c r="K26" s="51" t="s">
        <v>20</v>
      </c>
    </row>
    <row r="27" spans="1:11" ht="15.75" x14ac:dyDescent="0.25">
      <c r="A27" s="68" t="s">
        <v>40</v>
      </c>
      <c r="B27" s="49" t="s">
        <v>21</v>
      </c>
      <c r="C27" s="50">
        <v>8</v>
      </c>
      <c r="D27" s="50">
        <f t="shared" si="8"/>
        <v>8</v>
      </c>
      <c r="E27" s="51" t="s">
        <v>20</v>
      </c>
      <c r="F27" s="52">
        <v>0.1</v>
      </c>
      <c r="G27" s="53">
        <f t="shared" ref="G27:G29" si="9">+D27*(1+F27)</f>
        <v>8.8000000000000007</v>
      </c>
      <c r="H27" s="54"/>
      <c r="I27" s="55">
        <v>1</v>
      </c>
      <c r="J27" s="53">
        <f t="shared" ref="J27:J29" si="10">ROUNDUP(G27*I27,0)</f>
        <v>9</v>
      </c>
      <c r="K27" s="51" t="s">
        <v>20</v>
      </c>
    </row>
    <row r="28" spans="1:11" ht="15.75" x14ac:dyDescent="0.25">
      <c r="A28" s="68" t="s">
        <v>41</v>
      </c>
      <c r="B28" s="49" t="s">
        <v>21</v>
      </c>
      <c r="C28" s="50">
        <v>22</v>
      </c>
      <c r="D28" s="50">
        <f t="shared" si="8"/>
        <v>22</v>
      </c>
      <c r="E28" s="51" t="s">
        <v>20</v>
      </c>
      <c r="F28" s="52">
        <v>0.1</v>
      </c>
      <c r="G28" s="53">
        <f t="shared" si="9"/>
        <v>24.200000000000003</v>
      </c>
      <c r="H28" s="54"/>
      <c r="I28" s="55">
        <v>1</v>
      </c>
      <c r="J28" s="53">
        <f t="shared" si="10"/>
        <v>25</v>
      </c>
      <c r="K28" s="51" t="s">
        <v>20</v>
      </c>
    </row>
    <row r="29" spans="1:11" ht="15.75" x14ac:dyDescent="0.25">
      <c r="A29" s="68" t="s">
        <v>42</v>
      </c>
      <c r="B29" s="49" t="s">
        <v>21</v>
      </c>
      <c r="C29" s="50">
        <v>3</v>
      </c>
      <c r="D29" s="50">
        <f t="shared" si="8"/>
        <v>3</v>
      </c>
      <c r="E29" s="51" t="s">
        <v>20</v>
      </c>
      <c r="F29" s="52">
        <v>0.1</v>
      </c>
      <c r="G29" s="53">
        <f t="shared" si="9"/>
        <v>3.3000000000000003</v>
      </c>
      <c r="H29" s="54"/>
      <c r="I29" s="55">
        <v>1</v>
      </c>
      <c r="J29" s="53">
        <f t="shared" si="10"/>
        <v>4</v>
      </c>
      <c r="K29" s="51" t="s">
        <v>20</v>
      </c>
    </row>
    <row r="30" spans="1:11" ht="15.75" x14ac:dyDescent="0.25">
      <c r="A30" s="68" t="s">
        <v>43</v>
      </c>
      <c r="B30" s="49" t="s">
        <v>21</v>
      </c>
      <c r="C30" s="50">
        <v>9</v>
      </c>
      <c r="D30" s="50">
        <f t="shared" si="8"/>
        <v>9</v>
      </c>
      <c r="E30" s="51" t="s">
        <v>20</v>
      </c>
      <c r="F30" s="52">
        <v>0.1</v>
      </c>
      <c r="G30" s="53">
        <f t="shared" ref="G30" si="11">+D30*(1+F30)</f>
        <v>9.9</v>
      </c>
      <c r="H30" s="54"/>
      <c r="I30" s="55">
        <v>1</v>
      </c>
      <c r="J30" s="53">
        <f t="shared" ref="J30" si="12">ROUNDUP(G30*I30,0)</f>
        <v>10</v>
      </c>
      <c r="K30" s="51" t="s">
        <v>20</v>
      </c>
    </row>
    <row r="31" spans="1:11" ht="15.75" x14ac:dyDescent="0.25">
      <c r="A31" s="68" t="s">
        <v>44</v>
      </c>
      <c r="B31" s="49" t="s">
        <v>21</v>
      </c>
      <c r="C31" s="50">
        <v>11</v>
      </c>
      <c r="D31" s="50">
        <f t="shared" ref="D31:D39" si="13">C31</f>
        <v>11</v>
      </c>
      <c r="E31" s="51" t="s">
        <v>20</v>
      </c>
      <c r="F31" s="52">
        <v>0.1</v>
      </c>
      <c r="G31" s="53">
        <f t="shared" ref="G31:G39" si="14">+D31*(1+F31)</f>
        <v>12.100000000000001</v>
      </c>
      <c r="H31" s="54"/>
      <c r="I31" s="55">
        <v>1</v>
      </c>
      <c r="J31" s="53">
        <f t="shared" ref="J31:J39" si="15">ROUNDUP(G31*I31,0)</f>
        <v>13</v>
      </c>
      <c r="K31" s="51" t="s">
        <v>20</v>
      </c>
    </row>
    <row r="32" spans="1:11" ht="15.75" x14ac:dyDescent="0.25">
      <c r="A32" s="68" t="s">
        <v>45</v>
      </c>
      <c r="B32" s="49" t="s">
        <v>21</v>
      </c>
      <c r="C32" s="50">
        <v>1</v>
      </c>
      <c r="D32" s="50">
        <f t="shared" si="13"/>
        <v>1</v>
      </c>
      <c r="E32" s="51" t="s">
        <v>20</v>
      </c>
      <c r="F32" s="52">
        <v>0.1</v>
      </c>
      <c r="G32" s="53">
        <f t="shared" si="14"/>
        <v>1.1000000000000001</v>
      </c>
      <c r="H32" s="54"/>
      <c r="I32" s="55">
        <v>1</v>
      </c>
      <c r="J32" s="53">
        <f t="shared" si="15"/>
        <v>2</v>
      </c>
      <c r="K32" s="51" t="s">
        <v>20</v>
      </c>
    </row>
    <row r="33" spans="1:11" ht="15.75" x14ac:dyDescent="0.25">
      <c r="A33" s="68" t="s">
        <v>46</v>
      </c>
      <c r="B33" s="49" t="s">
        <v>21</v>
      </c>
      <c r="C33" s="50">
        <v>1</v>
      </c>
      <c r="D33" s="50">
        <f t="shared" si="13"/>
        <v>1</v>
      </c>
      <c r="E33" s="51" t="s">
        <v>20</v>
      </c>
      <c r="F33" s="52">
        <v>0.1</v>
      </c>
      <c r="G33" s="53">
        <f t="shared" si="14"/>
        <v>1.1000000000000001</v>
      </c>
      <c r="H33" s="54"/>
      <c r="I33" s="55">
        <v>1</v>
      </c>
      <c r="J33" s="53">
        <f t="shared" si="15"/>
        <v>2</v>
      </c>
      <c r="K33" s="51" t="s">
        <v>20</v>
      </c>
    </row>
    <row r="34" spans="1:11" ht="15.75" x14ac:dyDescent="0.25">
      <c r="A34" s="68" t="s">
        <v>47</v>
      </c>
      <c r="B34" s="49" t="s">
        <v>21</v>
      </c>
      <c r="C34" s="50">
        <v>18</v>
      </c>
      <c r="D34" s="50">
        <f t="shared" si="13"/>
        <v>18</v>
      </c>
      <c r="E34" s="51" t="s">
        <v>20</v>
      </c>
      <c r="F34" s="52">
        <v>0.1</v>
      </c>
      <c r="G34" s="53">
        <f t="shared" si="14"/>
        <v>19.8</v>
      </c>
      <c r="H34" s="54"/>
      <c r="I34" s="55">
        <v>1</v>
      </c>
      <c r="J34" s="53">
        <f t="shared" si="15"/>
        <v>20</v>
      </c>
      <c r="K34" s="51" t="s">
        <v>20</v>
      </c>
    </row>
    <row r="35" spans="1:11" ht="15.75" x14ac:dyDescent="0.25">
      <c r="A35" s="68" t="s">
        <v>48</v>
      </c>
      <c r="B35" s="49" t="s">
        <v>21</v>
      </c>
      <c r="C35" s="50">
        <v>2</v>
      </c>
      <c r="D35" s="50">
        <f t="shared" si="13"/>
        <v>2</v>
      </c>
      <c r="E35" s="51" t="s">
        <v>20</v>
      </c>
      <c r="F35" s="52">
        <v>0.1</v>
      </c>
      <c r="G35" s="53">
        <f t="shared" si="14"/>
        <v>2.2000000000000002</v>
      </c>
      <c r="H35" s="54"/>
      <c r="I35" s="55">
        <v>1</v>
      </c>
      <c r="J35" s="53">
        <f t="shared" si="15"/>
        <v>3</v>
      </c>
      <c r="K35" s="51" t="s">
        <v>20</v>
      </c>
    </row>
    <row r="36" spans="1:11" ht="15.75" x14ac:dyDescent="0.25">
      <c r="A36" s="68" t="s">
        <v>49</v>
      </c>
      <c r="B36" s="49" t="s">
        <v>21</v>
      </c>
      <c r="C36" s="50">
        <v>3</v>
      </c>
      <c r="D36" s="50">
        <f t="shared" si="13"/>
        <v>3</v>
      </c>
      <c r="E36" s="51" t="s">
        <v>20</v>
      </c>
      <c r="F36" s="52">
        <v>0.1</v>
      </c>
      <c r="G36" s="53">
        <f t="shared" si="14"/>
        <v>3.3000000000000003</v>
      </c>
      <c r="H36" s="54"/>
      <c r="I36" s="55">
        <v>1</v>
      </c>
      <c r="J36" s="53">
        <f t="shared" si="15"/>
        <v>4</v>
      </c>
      <c r="K36" s="51" t="s">
        <v>20</v>
      </c>
    </row>
    <row r="37" spans="1:11" ht="15.75" x14ac:dyDescent="0.25">
      <c r="A37" s="68" t="s">
        <v>50</v>
      </c>
      <c r="B37" s="49" t="s">
        <v>21</v>
      </c>
      <c r="C37" s="50">
        <v>12</v>
      </c>
      <c r="D37" s="50">
        <f t="shared" si="13"/>
        <v>12</v>
      </c>
      <c r="E37" s="51" t="s">
        <v>20</v>
      </c>
      <c r="F37" s="52">
        <v>0.1</v>
      </c>
      <c r="G37" s="53">
        <f t="shared" si="14"/>
        <v>13.200000000000001</v>
      </c>
      <c r="H37" s="54"/>
      <c r="I37" s="55">
        <v>1</v>
      </c>
      <c r="J37" s="53">
        <f t="shared" si="15"/>
        <v>14</v>
      </c>
      <c r="K37" s="51" t="s">
        <v>20</v>
      </c>
    </row>
    <row r="38" spans="1:11" ht="15.75" x14ac:dyDescent="0.25">
      <c r="A38" s="68" t="s">
        <v>51</v>
      </c>
      <c r="B38" s="49" t="s">
        <v>21</v>
      </c>
      <c r="C38" s="50">
        <v>30</v>
      </c>
      <c r="D38" s="50">
        <f t="shared" si="13"/>
        <v>30</v>
      </c>
      <c r="E38" s="51" t="s">
        <v>20</v>
      </c>
      <c r="F38" s="52">
        <v>0.1</v>
      </c>
      <c r="G38" s="53">
        <f t="shared" si="14"/>
        <v>33</v>
      </c>
      <c r="H38" s="54"/>
      <c r="I38" s="55">
        <v>1</v>
      </c>
      <c r="J38" s="53">
        <f t="shared" si="15"/>
        <v>33</v>
      </c>
      <c r="K38" s="51" t="s">
        <v>20</v>
      </c>
    </row>
    <row r="39" spans="1:11" ht="15.75" x14ac:dyDescent="0.25">
      <c r="A39" s="68" t="s">
        <v>52</v>
      </c>
      <c r="B39" s="49" t="s">
        <v>21</v>
      </c>
      <c r="C39" s="50">
        <v>58</v>
      </c>
      <c r="D39" s="50">
        <f t="shared" si="13"/>
        <v>58</v>
      </c>
      <c r="E39" s="51" t="s">
        <v>20</v>
      </c>
      <c r="F39" s="52">
        <v>0.1</v>
      </c>
      <c r="G39" s="53">
        <f t="shared" si="14"/>
        <v>63.800000000000004</v>
      </c>
      <c r="H39" s="54"/>
      <c r="I39" s="55">
        <v>1</v>
      </c>
      <c r="J39" s="53">
        <f t="shared" si="15"/>
        <v>64</v>
      </c>
      <c r="K39" s="51" t="s">
        <v>20</v>
      </c>
    </row>
    <row r="40" spans="1:11" ht="15.75" x14ac:dyDescent="0.25">
      <c r="A40" s="68" t="s">
        <v>53</v>
      </c>
      <c r="B40" s="49" t="s">
        <v>21</v>
      </c>
      <c r="C40" s="50">
        <v>20</v>
      </c>
      <c r="D40" s="50">
        <f t="shared" ref="D40:D43" si="16">C40</f>
        <v>20</v>
      </c>
      <c r="E40" s="51" t="s">
        <v>20</v>
      </c>
      <c r="F40" s="52">
        <v>0.1</v>
      </c>
      <c r="G40" s="53">
        <f t="shared" ref="G40:G43" si="17">+D40*(1+F40)</f>
        <v>22</v>
      </c>
      <c r="H40" s="54"/>
      <c r="I40" s="55">
        <v>1</v>
      </c>
      <c r="J40" s="53">
        <f t="shared" ref="J40:J43" si="18">ROUNDUP(G40*I40,0)</f>
        <v>22</v>
      </c>
      <c r="K40" s="51" t="s">
        <v>20</v>
      </c>
    </row>
    <row r="41" spans="1:11" ht="15.75" x14ac:dyDescent="0.25">
      <c r="A41" s="68" t="s">
        <v>54</v>
      </c>
      <c r="B41" s="49" t="s">
        <v>21</v>
      </c>
      <c r="C41" s="50">
        <v>2</v>
      </c>
      <c r="D41" s="50">
        <f t="shared" si="16"/>
        <v>2</v>
      </c>
      <c r="E41" s="51" t="s">
        <v>20</v>
      </c>
      <c r="F41" s="52">
        <v>0.1</v>
      </c>
      <c r="G41" s="53">
        <f t="shared" si="17"/>
        <v>2.2000000000000002</v>
      </c>
      <c r="H41" s="54"/>
      <c r="I41" s="55">
        <v>1</v>
      </c>
      <c r="J41" s="53">
        <f t="shared" si="18"/>
        <v>3</v>
      </c>
      <c r="K41" s="51" t="s">
        <v>20</v>
      </c>
    </row>
    <row r="42" spans="1:11" ht="15.75" x14ac:dyDescent="0.25">
      <c r="A42" s="68" t="s">
        <v>55</v>
      </c>
      <c r="B42" s="49" t="s">
        <v>21</v>
      </c>
      <c r="C42" s="50">
        <v>1</v>
      </c>
      <c r="D42" s="50">
        <f t="shared" si="16"/>
        <v>1</v>
      </c>
      <c r="E42" s="51" t="s">
        <v>20</v>
      </c>
      <c r="F42" s="52">
        <v>0.1</v>
      </c>
      <c r="G42" s="53">
        <f t="shared" si="17"/>
        <v>1.1000000000000001</v>
      </c>
      <c r="H42" s="54"/>
      <c r="I42" s="55">
        <v>1</v>
      </c>
      <c r="J42" s="53">
        <f t="shared" si="18"/>
        <v>2</v>
      </c>
      <c r="K42" s="51" t="s">
        <v>20</v>
      </c>
    </row>
    <row r="43" spans="1:11" ht="15.75" x14ac:dyDescent="0.25">
      <c r="A43" s="68" t="s">
        <v>56</v>
      </c>
      <c r="B43" s="49" t="s">
        <v>21</v>
      </c>
      <c r="C43" s="50">
        <v>6</v>
      </c>
      <c r="D43" s="50">
        <f t="shared" si="16"/>
        <v>6</v>
      </c>
      <c r="E43" s="51" t="s">
        <v>20</v>
      </c>
      <c r="F43" s="52">
        <v>0.1</v>
      </c>
      <c r="G43" s="53">
        <f t="shared" si="17"/>
        <v>6.6000000000000005</v>
      </c>
      <c r="H43" s="54"/>
      <c r="I43" s="55">
        <v>1</v>
      </c>
      <c r="J43" s="53">
        <f t="shared" si="18"/>
        <v>7</v>
      </c>
      <c r="K43" s="51" t="s">
        <v>20</v>
      </c>
    </row>
    <row r="44" spans="1:11" ht="18.75" x14ac:dyDescent="0.3">
      <c r="A44" s="66" t="s">
        <v>15</v>
      </c>
      <c r="B44" s="57"/>
      <c r="C44" s="58"/>
      <c r="D44" s="59"/>
      <c r="E44" s="60"/>
      <c r="F44" s="61"/>
      <c r="G44" s="62"/>
      <c r="H44" s="63"/>
      <c r="I44" s="64"/>
      <c r="J44" s="65"/>
      <c r="K44" s="60"/>
    </row>
    <row r="45" spans="1:11" ht="15.75" x14ac:dyDescent="0.25">
      <c r="A45" s="48" t="s">
        <v>57</v>
      </c>
      <c r="B45" s="49" t="s">
        <v>21</v>
      </c>
      <c r="C45" s="50">
        <v>388</v>
      </c>
      <c r="D45" s="50">
        <f>C45</f>
        <v>388</v>
      </c>
      <c r="E45" s="51" t="s">
        <v>36</v>
      </c>
      <c r="F45" s="52">
        <v>0.1</v>
      </c>
      <c r="G45" s="53">
        <f t="shared" ref="G45:G48" si="19">+D45*(1+F45)</f>
        <v>426.8</v>
      </c>
      <c r="H45" s="54"/>
      <c r="I45" s="55">
        <v>1</v>
      </c>
      <c r="J45" s="53">
        <f t="shared" ref="J45:J48" si="20">ROUNDUP(G45*I45,0)</f>
        <v>427</v>
      </c>
      <c r="K45" s="51" t="s">
        <v>36</v>
      </c>
    </row>
    <row r="46" spans="1:11" ht="15.75" x14ac:dyDescent="0.25">
      <c r="A46" s="48" t="s">
        <v>58</v>
      </c>
      <c r="B46" s="49" t="s">
        <v>21</v>
      </c>
      <c r="C46" s="50">
        <v>85.8</v>
      </c>
      <c r="D46" s="50">
        <f t="shared" ref="D46:D61" si="21">C46</f>
        <v>85.8</v>
      </c>
      <c r="E46" s="51" t="s">
        <v>36</v>
      </c>
      <c r="F46" s="52">
        <v>0.1</v>
      </c>
      <c r="G46" s="53">
        <f t="shared" si="19"/>
        <v>94.38000000000001</v>
      </c>
      <c r="H46" s="54"/>
      <c r="I46" s="55">
        <v>1</v>
      </c>
      <c r="J46" s="53">
        <f t="shared" si="20"/>
        <v>95</v>
      </c>
      <c r="K46" s="51" t="s">
        <v>36</v>
      </c>
    </row>
    <row r="47" spans="1:11" ht="15.75" x14ac:dyDescent="0.25">
      <c r="A47" s="48" t="s">
        <v>59</v>
      </c>
      <c r="B47" s="49" t="s">
        <v>21</v>
      </c>
      <c r="C47" s="50">
        <v>174</v>
      </c>
      <c r="D47" s="50">
        <f t="shared" si="21"/>
        <v>174</v>
      </c>
      <c r="E47" s="51" t="s">
        <v>36</v>
      </c>
      <c r="F47" s="52">
        <v>0.1</v>
      </c>
      <c r="G47" s="53">
        <f t="shared" si="19"/>
        <v>191.4</v>
      </c>
      <c r="H47" s="54"/>
      <c r="I47" s="55">
        <v>1</v>
      </c>
      <c r="J47" s="53">
        <f t="shared" si="20"/>
        <v>192</v>
      </c>
      <c r="K47" s="51" t="s">
        <v>36</v>
      </c>
    </row>
    <row r="48" spans="1:11" ht="15.75" x14ac:dyDescent="0.25">
      <c r="A48" s="48" t="s">
        <v>60</v>
      </c>
      <c r="B48" s="49" t="s">
        <v>21</v>
      </c>
      <c r="C48" s="50">
        <v>28</v>
      </c>
      <c r="D48" s="50">
        <f t="shared" si="21"/>
        <v>28</v>
      </c>
      <c r="E48" s="51" t="s">
        <v>36</v>
      </c>
      <c r="F48" s="52">
        <v>0.1</v>
      </c>
      <c r="G48" s="53">
        <f t="shared" si="19"/>
        <v>30.800000000000004</v>
      </c>
      <c r="H48" s="54"/>
      <c r="I48" s="55">
        <v>1</v>
      </c>
      <c r="J48" s="53">
        <f t="shared" si="20"/>
        <v>31</v>
      </c>
      <c r="K48" s="51" t="s">
        <v>36</v>
      </c>
    </row>
    <row r="49" spans="1:11" ht="15.75" x14ac:dyDescent="0.25">
      <c r="A49" s="48" t="s">
        <v>61</v>
      </c>
      <c r="B49" s="49" t="s">
        <v>21</v>
      </c>
      <c r="C49" s="50">
        <v>6.5</v>
      </c>
      <c r="D49" s="50">
        <f t="shared" si="21"/>
        <v>6.5</v>
      </c>
      <c r="E49" s="51" t="s">
        <v>36</v>
      </c>
      <c r="F49" s="52">
        <v>0.1</v>
      </c>
      <c r="G49" s="53">
        <f>+D49*(1+F49)</f>
        <v>7.15</v>
      </c>
      <c r="H49" s="54"/>
      <c r="I49" s="55">
        <v>1</v>
      </c>
      <c r="J49" s="53">
        <f>ROUNDUP(G49*I49,0)</f>
        <v>8</v>
      </c>
      <c r="K49" s="51" t="s">
        <v>36</v>
      </c>
    </row>
    <row r="50" spans="1:11" ht="15.75" x14ac:dyDescent="0.25">
      <c r="A50" s="48" t="s">
        <v>62</v>
      </c>
      <c r="B50" s="49" t="s">
        <v>21</v>
      </c>
      <c r="C50" s="50">
        <v>176</v>
      </c>
      <c r="D50" s="50">
        <f t="shared" si="21"/>
        <v>176</v>
      </c>
      <c r="E50" s="51" t="s">
        <v>36</v>
      </c>
      <c r="F50" s="52">
        <v>0.1</v>
      </c>
      <c r="G50" s="53">
        <f>+D50*(1+F50)</f>
        <v>193.60000000000002</v>
      </c>
      <c r="H50" s="54"/>
      <c r="I50" s="55">
        <v>1</v>
      </c>
      <c r="J50" s="53">
        <f>ROUNDUP(G50*I50,0)</f>
        <v>194</v>
      </c>
      <c r="K50" s="51" t="s">
        <v>36</v>
      </c>
    </row>
    <row r="51" spans="1:11" ht="15.75" x14ac:dyDescent="0.25">
      <c r="A51" s="48" t="s">
        <v>63</v>
      </c>
      <c r="B51" s="49" t="s">
        <v>21</v>
      </c>
      <c r="C51" s="50">
        <v>161</v>
      </c>
      <c r="D51" s="50">
        <f t="shared" si="21"/>
        <v>161</v>
      </c>
      <c r="E51" s="51" t="s">
        <v>36</v>
      </c>
      <c r="F51" s="52">
        <v>0.1</v>
      </c>
      <c r="G51" s="53">
        <f>+D51*(1+F51)</f>
        <v>177.10000000000002</v>
      </c>
      <c r="H51" s="54"/>
      <c r="I51" s="55">
        <v>1</v>
      </c>
      <c r="J51" s="53">
        <f>ROUNDUP(G51*I51,0)</f>
        <v>178</v>
      </c>
      <c r="K51" s="51" t="s">
        <v>36</v>
      </c>
    </row>
    <row r="52" spans="1:11" ht="15.75" x14ac:dyDescent="0.25">
      <c r="A52" s="48" t="s">
        <v>64</v>
      </c>
      <c r="B52" s="49" t="s">
        <v>21</v>
      </c>
      <c r="C52" s="50">
        <v>46</v>
      </c>
      <c r="D52" s="50">
        <f t="shared" si="21"/>
        <v>46</v>
      </c>
      <c r="E52" s="51" t="s">
        <v>36</v>
      </c>
      <c r="F52" s="52">
        <v>0.1</v>
      </c>
      <c r="G52" s="53">
        <f t="shared" ref="G52" si="22">+D52*(1+F52)</f>
        <v>50.6</v>
      </c>
      <c r="H52" s="54"/>
      <c r="I52" s="55">
        <v>1</v>
      </c>
      <c r="J52" s="53">
        <f t="shared" ref="J52" si="23">ROUNDUP(G52*I52,0)</f>
        <v>51</v>
      </c>
      <c r="K52" s="51" t="s">
        <v>36</v>
      </c>
    </row>
    <row r="53" spans="1:11" ht="15.75" x14ac:dyDescent="0.25">
      <c r="A53" s="48" t="s">
        <v>65</v>
      </c>
      <c r="B53" s="49" t="s">
        <v>21</v>
      </c>
      <c r="C53" s="50">
        <v>12.4</v>
      </c>
      <c r="D53" s="50">
        <f t="shared" si="21"/>
        <v>12.4</v>
      </c>
      <c r="E53" s="51" t="s">
        <v>36</v>
      </c>
      <c r="F53" s="52">
        <v>0.1</v>
      </c>
      <c r="G53" s="53">
        <f t="shared" ref="G53:G61" si="24">+D53*(1+F53)</f>
        <v>13.640000000000002</v>
      </c>
      <c r="H53" s="54"/>
      <c r="I53" s="55">
        <v>1</v>
      </c>
      <c r="J53" s="53">
        <f t="shared" ref="J53:J61" si="25">ROUNDUP(G53*I53,0)</f>
        <v>14</v>
      </c>
      <c r="K53" s="51" t="s">
        <v>36</v>
      </c>
    </row>
    <row r="54" spans="1:11" ht="15.75" x14ac:dyDescent="0.25">
      <c r="A54" s="48" t="s">
        <v>66</v>
      </c>
      <c r="B54" s="49" t="s">
        <v>21</v>
      </c>
      <c r="C54" s="50">
        <v>28.5</v>
      </c>
      <c r="D54" s="50">
        <f t="shared" si="21"/>
        <v>28.5</v>
      </c>
      <c r="E54" s="51" t="s">
        <v>36</v>
      </c>
      <c r="F54" s="52">
        <v>0.1</v>
      </c>
      <c r="G54" s="53">
        <f t="shared" si="24"/>
        <v>31.35</v>
      </c>
      <c r="H54" s="54"/>
      <c r="I54" s="55">
        <v>1</v>
      </c>
      <c r="J54" s="53">
        <f t="shared" si="25"/>
        <v>32</v>
      </c>
      <c r="K54" s="51" t="s">
        <v>36</v>
      </c>
    </row>
    <row r="55" spans="1:11" ht="15.75" x14ac:dyDescent="0.25">
      <c r="A55" s="48" t="s">
        <v>67</v>
      </c>
      <c r="B55" s="49" t="s">
        <v>21</v>
      </c>
      <c r="C55" s="50">
        <v>17.5</v>
      </c>
      <c r="D55" s="50">
        <f t="shared" si="21"/>
        <v>17.5</v>
      </c>
      <c r="E55" s="51" t="s">
        <v>36</v>
      </c>
      <c r="F55" s="52">
        <v>0.1</v>
      </c>
      <c r="G55" s="53">
        <f t="shared" si="24"/>
        <v>19.25</v>
      </c>
      <c r="H55" s="54"/>
      <c r="I55" s="55">
        <v>1</v>
      </c>
      <c r="J55" s="53">
        <f t="shared" si="25"/>
        <v>20</v>
      </c>
      <c r="K55" s="51" t="s">
        <v>36</v>
      </c>
    </row>
    <row r="56" spans="1:11" ht="15.75" x14ac:dyDescent="0.25">
      <c r="A56" s="48" t="s">
        <v>68</v>
      </c>
      <c r="B56" s="49" t="s">
        <v>21</v>
      </c>
      <c r="C56" s="50">
        <v>15</v>
      </c>
      <c r="D56" s="50">
        <f t="shared" si="21"/>
        <v>15</v>
      </c>
      <c r="E56" s="51" t="s">
        <v>36</v>
      </c>
      <c r="F56" s="52">
        <v>0.1</v>
      </c>
      <c r="G56" s="53">
        <f t="shared" si="24"/>
        <v>16.5</v>
      </c>
      <c r="H56" s="54"/>
      <c r="I56" s="55">
        <v>1</v>
      </c>
      <c r="J56" s="53">
        <f t="shared" si="25"/>
        <v>17</v>
      </c>
      <c r="K56" s="51" t="s">
        <v>36</v>
      </c>
    </row>
    <row r="57" spans="1:11" ht="15.75" x14ac:dyDescent="0.25">
      <c r="A57" s="48" t="s">
        <v>69</v>
      </c>
      <c r="B57" s="49" t="s">
        <v>21</v>
      </c>
      <c r="C57" s="50">
        <v>10.6</v>
      </c>
      <c r="D57" s="50">
        <f t="shared" si="21"/>
        <v>10.6</v>
      </c>
      <c r="E57" s="51" t="s">
        <v>36</v>
      </c>
      <c r="F57" s="52">
        <v>0.1</v>
      </c>
      <c r="G57" s="53">
        <f t="shared" si="24"/>
        <v>11.66</v>
      </c>
      <c r="H57" s="54"/>
      <c r="I57" s="55">
        <v>1</v>
      </c>
      <c r="J57" s="53">
        <f t="shared" si="25"/>
        <v>12</v>
      </c>
      <c r="K57" s="51" t="s">
        <v>36</v>
      </c>
    </row>
    <row r="58" spans="1:11" ht="15.75" x14ac:dyDescent="0.25">
      <c r="A58" s="48" t="s">
        <v>70</v>
      </c>
      <c r="B58" s="49" t="s">
        <v>21</v>
      </c>
      <c r="C58" s="50">
        <v>6.78</v>
      </c>
      <c r="D58" s="50">
        <f t="shared" si="21"/>
        <v>6.78</v>
      </c>
      <c r="E58" s="51" t="s">
        <v>36</v>
      </c>
      <c r="F58" s="52">
        <v>0.1</v>
      </c>
      <c r="G58" s="53">
        <f t="shared" si="24"/>
        <v>7.4580000000000011</v>
      </c>
      <c r="H58" s="54"/>
      <c r="I58" s="55">
        <v>1</v>
      </c>
      <c r="J58" s="53">
        <f t="shared" si="25"/>
        <v>8</v>
      </c>
      <c r="K58" s="51" t="s">
        <v>36</v>
      </c>
    </row>
    <row r="59" spans="1:11" ht="15.75" x14ac:dyDescent="0.25">
      <c r="A59" s="48" t="s">
        <v>71</v>
      </c>
      <c r="B59" s="49" t="s">
        <v>21</v>
      </c>
      <c r="C59" s="50">
        <v>19.7</v>
      </c>
      <c r="D59" s="50">
        <f t="shared" si="21"/>
        <v>19.7</v>
      </c>
      <c r="E59" s="51" t="s">
        <v>36</v>
      </c>
      <c r="F59" s="52">
        <v>0.1</v>
      </c>
      <c r="G59" s="53">
        <f t="shared" si="24"/>
        <v>21.67</v>
      </c>
      <c r="H59" s="54"/>
      <c r="I59" s="55">
        <v>1</v>
      </c>
      <c r="J59" s="53">
        <f t="shared" si="25"/>
        <v>22</v>
      </c>
      <c r="K59" s="51" t="s">
        <v>36</v>
      </c>
    </row>
    <row r="60" spans="1:11" ht="15.75" x14ac:dyDescent="0.25">
      <c r="A60" s="48" t="s">
        <v>72</v>
      </c>
      <c r="B60" s="49" t="s">
        <v>21</v>
      </c>
      <c r="C60" s="50">
        <v>2.83</v>
      </c>
      <c r="D60" s="50">
        <f t="shared" si="21"/>
        <v>2.83</v>
      </c>
      <c r="E60" s="51" t="s">
        <v>36</v>
      </c>
      <c r="F60" s="52">
        <v>0.1</v>
      </c>
      <c r="G60" s="53">
        <f t="shared" si="24"/>
        <v>3.1130000000000004</v>
      </c>
      <c r="H60" s="54"/>
      <c r="I60" s="55">
        <v>1</v>
      </c>
      <c r="J60" s="53">
        <f t="shared" si="25"/>
        <v>4</v>
      </c>
      <c r="K60" s="51" t="s">
        <v>36</v>
      </c>
    </row>
    <row r="61" spans="1:11" ht="15.75" x14ac:dyDescent="0.25">
      <c r="A61" s="48" t="s">
        <v>73</v>
      </c>
      <c r="B61" s="49" t="s">
        <v>21</v>
      </c>
      <c r="C61" s="50">
        <v>4.7300000000000004</v>
      </c>
      <c r="D61" s="50">
        <f t="shared" si="21"/>
        <v>4.7300000000000004</v>
      </c>
      <c r="E61" s="51" t="s">
        <v>36</v>
      </c>
      <c r="F61" s="52">
        <v>0.1</v>
      </c>
      <c r="G61" s="53">
        <f t="shared" si="24"/>
        <v>5.2030000000000012</v>
      </c>
      <c r="H61" s="54"/>
      <c r="I61" s="55">
        <v>1</v>
      </c>
      <c r="J61" s="53">
        <f t="shared" si="25"/>
        <v>6</v>
      </c>
      <c r="K61" s="51" t="s">
        <v>36</v>
      </c>
    </row>
    <row r="62" spans="1:11" ht="18.75" x14ac:dyDescent="0.3">
      <c r="A62" s="66" t="s">
        <v>22</v>
      </c>
      <c r="B62" s="57"/>
      <c r="C62" s="58"/>
      <c r="D62" s="59"/>
      <c r="E62" s="60"/>
      <c r="F62" s="61"/>
      <c r="G62" s="62"/>
      <c r="H62" s="63"/>
      <c r="I62" s="64"/>
      <c r="J62" s="65"/>
      <c r="K62" s="60"/>
    </row>
    <row r="63" spans="1:11" ht="15.75" x14ac:dyDescent="0.25">
      <c r="A63" s="48" t="s">
        <v>77</v>
      </c>
      <c r="B63" s="49" t="s">
        <v>21</v>
      </c>
      <c r="C63" s="50">
        <v>2080</v>
      </c>
      <c r="D63" s="50">
        <f>C63</f>
        <v>2080</v>
      </c>
      <c r="E63" s="51" t="s">
        <v>26</v>
      </c>
      <c r="F63" s="52">
        <v>0.1</v>
      </c>
      <c r="G63" s="53">
        <f>+D63*(1+F63)</f>
        <v>2288</v>
      </c>
      <c r="H63" s="54"/>
      <c r="I63" s="55">
        <v>1</v>
      </c>
      <c r="J63" s="53">
        <f>ROUNDUP(G63*I63,0)</f>
        <v>2288</v>
      </c>
      <c r="K63" s="51" t="s">
        <v>26</v>
      </c>
    </row>
    <row r="64" spans="1:11" ht="15.75" x14ac:dyDescent="0.25">
      <c r="A64" s="48" t="s">
        <v>78</v>
      </c>
      <c r="B64" s="49" t="s">
        <v>21</v>
      </c>
      <c r="C64" s="50">
        <v>1506</v>
      </c>
      <c r="D64" s="50">
        <f t="shared" ref="D64:D78" si="26">C64</f>
        <v>1506</v>
      </c>
      <c r="E64" s="51" t="s">
        <v>26</v>
      </c>
      <c r="F64" s="52">
        <v>0.1</v>
      </c>
      <c r="G64" s="53">
        <f t="shared" ref="G64:G78" si="27">+D64*(1+F64)</f>
        <v>1656.6000000000001</v>
      </c>
      <c r="H64" s="54"/>
      <c r="I64" s="55">
        <v>1</v>
      </c>
      <c r="J64" s="53">
        <f t="shared" ref="J64:J78" si="28">ROUNDUP(G64*I64,0)</f>
        <v>1657</v>
      </c>
      <c r="K64" s="51" t="s">
        <v>26</v>
      </c>
    </row>
    <row r="65" spans="1:11" ht="15.75" x14ac:dyDescent="0.25">
      <c r="A65" s="48" t="s">
        <v>79</v>
      </c>
      <c r="B65" s="49" t="s">
        <v>21</v>
      </c>
      <c r="C65" s="50">
        <v>232.3</v>
      </c>
      <c r="D65" s="50">
        <f t="shared" si="26"/>
        <v>232.3</v>
      </c>
      <c r="E65" s="51" t="s">
        <v>26</v>
      </c>
      <c r="F65" s="52">
        <v>0.1</v>
      </c>
      <c r="G65" s="53">
        <f t="shared" si="27"/>
        <v>255.53000000000003</v>
      </c>
      <c r="H65" s="54"/>
      <c r="I65" s="55">
        <v>1</v>
      </c>
      <c r="J65" s="53">
        <f t="shared" si="28"/>
        <v>256</v>
      </c>
      <c r="K65" s="51" t="s">
        <v>26</v>
      </c>
    </row>
    <row r="66" spans="1:11" ht="15.75" x14ac:dyDescent="0.25">
      <c r="A66" s="48" t="s">
        <v>80</v>
      </c>
      <c r="B66" s="49" t="s">
        <v>21</v>
      </c>
      <c r="C66" s="50">
        <v>14.425000000000001</v>
      </c>
      <c r="D66" s="50">
        <f t="shared" si="26"/>
        <v>14.425000000000001</v>
      </c>
      <c r="E66" s="51" t="s">
        <v>26</v>
      </c>
      <c r="F66" s="52">
        <v>0.1</v>
      </c>
      <c r="G66" s="53">
        <f t="shared" si="27"/>
        <v>15.867500000000001</v>
      </c>
      <c r="H66" s="54"/>
      <c r="I66" s="55">
        <v>1</v>
      </c>
      <c r="J66" s="53">
        <f t="shared" si="28"/>
        <v>16</v>
      </c>
      <c r="K66" s="51" t="s">
        <v>26</v>
      </c>
    </row>
    <row r="67" spans="1:11" ht="15.75" x14ac:dyDescent="0.25">
      <c r="A67" s="48" t="s">
        <v>81</v>
      </c>
      <c r="B67" s="49" t="s">
        <v>21</v>
      </c>
      <c r="C67" s="50">
        <v>9.5850000000000009</v>
      </c>
      <c r="D67" s="50">
        <f t="shared" si="26"/>
        <v>9.5850000000000009</v>
      </c>
      <c r="E67" s="51" t="s">
        <v>26</v>
      </c>
      <c r="F67" s="52">
        <v>0.1</v>
      </c>
      <c r="G67" s="53">
        <f t="shared" si="27"/>
        <v>10.543500000000002</v>
      </c>
      <c r="H67" s="54"/>
      <c r="I67" s="55">
        <v>1</v>
      </c>
      <c r="J67" s="53">
        <f t="shared" si="28"/>
        <v>11</v>
      </c>
      <c r="K67" s="51" t="s">
        <v>26</v>
      </c>
    </row>
    <row r="68" spans="1:11" ht="15.75" x14ac:dyDescent="0.25">
      <c r="A68" s="48" t="s">
        <v>82</v>
      </c>
      <c r="B68" s="49" t="s">
        <v>21</v>
      </c>
      <c r="C68" s="50">
        <v>34.08</v>
      </c>
      <c r="D68" s="50">
        <f t="shared" si="26"/>
        <v>34.08</v>
      </c>
      <c r="E68" s="51" t="s">
        <v>26</v>
      </c>
      <c r="F68" s="52">
        <v>0.1</v>
      </c>
      <c r="G68" s="53">
        <f t="shared" si="27"/>
        <v>37.488</v>
      </c>
      <c r="H68" s="54"/>
      <c r="I68" s="55">
        <v>1</v>
      </c>
      <c r="J68" s="53">
        <f t="shared" si="28"/>
        <v>38</v>
      </c>
      <c r="K68" s="51" t="s">
        <v>26</v>
      </c>
    </row>
    <row r="69" spans="1:11" ht="15.75" x14ac:dyDescent="0.25">
      <c r="A69" s="48" t="s">
        <v>83</v>
      </c>
      <c r="B69" s="49" t="s">
        <v>21</v>
      </c>
      <c r="C69" s="50">
        <v>193</v>
      </c>
      <c r="D69" s="50">
        <f t="shared" si="26"/>
        <v>193</v>
      </c>
      <c r="E69" s="51" t="s">
        <v>26</v>
      </c>
      <c r="F69" s="52">
        <v>0.1</v>
      </c>
      <c r="G69" s="53">
        <f t="shared" si="27"/>
        <v>212.3</v>
      </c>
      <c r="H69" s="54"/>
      <c r="I69" s="55">
        <v>1</v>
      </c>
      <c r="J69" s="53">
        <f t="shared" si="28"/>
        <v>213</v>
      </c>
      <c r="K69" s="51" t="s">
        <v>26</v>
      </c>
    </row>
    <row r="70" spans="1:11" ht="15.75" x14ac:dyDescent="0.25">
      <c r="A70" s="48" t="s">
        <v>84</v>
      </c>
      <c r="B70" s="49" t="s">
        <v>21</v>
      </c>
      <c r="C70" s="50">
        <v>32.74</v>
      </c>
      <c r="D70" s="50">
        <f t="shared" si="26"/>
        <v>32.74</v>
      </c>
      <c r="E70" s="51" t="s">
        <v>26</v>
      </c>
      <c r="F70" s="52">
        <v>0.1</v>
      </c>
      <c r="G70" s="53">
        <f t="shared" ref="G70:G75" si="29">+D70*(1+F70)</f>
        <v>36.014000000000003</v>
      </c>
      <c r="H70" s="54"/>
      <c r="I70" s="55">
        <v>1</v>
      </c>
      <c r="J70" s="53">
        <f t="shared" ref="J70:J75" si="30">ROUNDUP(G70*I70,0)</f>
        <v>37</v>
      </c>
      <c r="K70" s="51" t="s">
        <v>26</v>
      </c>
    </row>
    <row r="71" spans="1:11" ht="15.75" x14ac:dyDescent="0.25">
      <c r="A71" s="48" t="s">
        <v>85</v>
      </c>
      <c r="B71" s="49" t="s">
        <v>21</v>
      </c>
      <c r="C71" s="50">
        <v>8.31</v>
      </c>
      <c r="D71" s="50">
        <f t="shared" si="26"/>
        <v>8.31</v>
      </c>
      <c r="E71" s="51" t="s">
        <v>26</v>
      </c>
      <c r="F71" s="52">
        <v>0.1</v>
      </c>
      <c r="G71" s="53">
        <f t="shared" si="29"/>
        <v>9.1410000000000018</v>
      </c>
      <c r="H71" s="54"/>
      <c r="I71" s="55">
        <v>1</v>
      </c>
      <c r="J71" s="53">
        <f t="shared" si="30"/>
        <v>10</v>
      </c>
      <c r="K71" s="51" t="s">
        <v>26</v>
      </c>
    </row>
    <row r="72" spans="1:11" ht="15.75" x14ac:dyDescent="0.25">
      <c r="A72" s="48" t="s">
        <v>86</v>
      </c>
      <c r="B72" s="49" t="s">
        <v>21</v>
      </c>
      <c r="C72" s="50">
        <v>30.41</v>
      </c>
      <c r="D72" s="50">
        <f t="shared" si="26"/>
        <v>30.41</v>
      </c>
      <c r="E72" s="51" t="s">
        <v>26</v>
      </c>
      <c r="F72" s="52">
        <v>0.1</v>
      </c>
      <c r="G72" s="53">
        <f t="shared" si="29"/>
        <v>33.451000000000001</v>
      </c>
      <c r="H72" s="54"/>
      <c r="I72" s="55">
        <v>1</v>
      </c>
      <c r="J72" s="53">
        <f t="shared" si="30"/>
        <v>34</v>
      </c>
      <c r="K72" s="51" t="s">
        <v>26</v>
      </c>
    </row>
    <row r="73" spans="1:11" ht="15.75" x14ac:dyDescent="0.25">
      <c r="A73" s="48" t="s">
        <v>87</v>
      </c>
      <c r="B73" s="49" t="s">
        <v>21</v>
      </c>
      <c r="C73" s="50">
        <v>21.82</v>
      </c>
      <c r="D73" s="50">
        <f t="shared" si="26"/>
        <v>21.82</v>
      </c>
      <c r="E73" s="51" t="s">
        <v>26</v>
      </c>
      <c r="F73" s="52">
        <v>0.1</v>
      </c>
      <c r="G73" s="53">
        <f t="shared" si="29"/>
        <v>24.002000000000002</v>
      </c>
      <c r="H73" s="54"/>
      <c r="I73" s="55">
        <v>1</v>
      </c>
      <c r="J73" s="53">
        <f t="shared" si="30"/>
        <v>25</v>
      </c>
      <c r="K73" s="51" t="s">
        <v>26</v>
      </c>
    </row>
    <row r="74" spans="1:11" ht="15.75" x14ac:dyDescent="0.25">
      <c r="A74" s="48" t="s">
        <v>88</v>
      </c>
      <c r="B74" s="49" t="s">
        <v>21</v>
      </c>
      <c r="C74" s="50">
        <v>39.18</v>
      </c>
      <c r="D74" s="50">
        <f t="shared" si="26"/>
        <v>39.18</v>
      </c>
      <c r="E74" s="51" t="s">
        <v>26</v>
      </c>
      <c r="F74" s="52">
        <v>0.1</v>
      </c>
      <c r="G74" s="53">
        <f t="shared" si="29"/>
        <v>43.098000000000006</v>
      </c>
      <c r="H74" s="54"/>
      <c r="I74" s="55">
        <v>1</v>
      </c>
      <c r="J74" s="53">
        <f t="shared" si="30"/>
        <v>44</v>
      </c>
      <c r="K74" s="51" t="s">
        <v>26</v>
      </c>
    </row>
    <row r="75" spans="1:11" ht="15.75" x14ac:dyDescent="0.25">
      <c r="A75" s="48" t="s">
        <v>89</v>
      </c>
      <c r="B75" s="49" t="s">
        <v>21</v>
      </c>
      <c r="C75" s="50">
        <v>5.72</v>
      </c>
      <c r="D75" s="50">
        <f t="shared" si="26"/>
        <v>5.72</v>
      </c>
      <c r="E75" s="51" t="s">
        <v>26</v>
      </c>
      <c r="F75" s="52">
        <v>0.1</v>
      </c>
      <c r="G75" s="53">
        <f t="shared" si="29"/>
        <v>6.2919999999999998</v>
      </c>
      <c r="H75" s="54"/>
      <c r="I75" s="55">
        <v>1</v>
      </c>
      <c r="J75" s="53">
        <f t="shared" si="30"/>
        <v>7</v>
      </c>
      <c r="K75" s="51" t="s">
        <v>26</v>
      </c>
    </row>
    <row r="76" spans="1:11" ht="15.75" x14ac:dyDescent="0.25">
      <c r="A76" s="48" t="s">
        <v>90</v>
      </c>
      <c r="B76" s="49" t="s">
        <v>21</v>
      </c>
      <c r="C76" s="50">
        <v>35.21</v>
      </c>
      <c r="D76" s="50">
        <f t="shared" si="26"/>
        <v>35.21</v>
      </c>
      <c r="E76" s="51" t="s">
        <v>26</v>
      </c>
      <c r="F76" s="52">
        <v>0.1</v>
      </c>
      <c r="G76" s="53">
        <f t="shared" si="27"/>
        <v>38.731000000000002</v>
      </c>
      <c r="H76" s="54"/>
      <c r="I76" s="55">
        <v>1</v>
      </c>
      <c r="J76" s="53">
        <f t="shared" si="28"/>
        <v>39</v>
      </c>
      <c r="K76" s="51" t="s">
        <v>26</v>
      </c>
    </row>
    <row r="77" spans="1:11" ht="15.75" x14ac:dyDescent="0.25">
      <c r="A77" s="48" t="s">
        <v>91</v>
      </c>
      <c r="B77" s="49" t="s">
        <v>21</v>
      </c>
      <c r="C77" s="50">
        <v>10.63</v>
      </c>
      <c r="D77" s="50">
        <f t="shared" si="26"/>
        <v>10.63</v>
      </c>
      <c r="E77" s="51" t="s">
        <v>26</v>
      </c>
      <c r="F77" s="52">
        <v>0.1</v>
      </c>
      <c r="G77" s="53">
        <f t="shared" si="27"/>
        <v>11.693000000000001</v>
      </c>
      <c r="H77" s="54"/>
      <c r="I77" s="55">
        <v>1</v>
      </c>
      <c r="J77" s="53">
        <f t="shared" si="28"/>
        <v>12</v>
      </c>
      <c r="K77" s="51" t="s">
        <v>26</v>
      </c>
    </row>
    <row r="78" spans="1:11" ht="15.75" x14ac:dyDescent="0.25">
      <c r="A78" s="48" t="s">
        <v>92</v>
      </c>
      <c r="B78" s="67" t="s">
        <v>93</v>
      </c>
      <c r="C78" s="50">
        <v>1927.7</v>
      </c>
      <c r="D78" s="50">
        <f t="shared" si="26"/>
        <v>1927.7</v>
      </c>
      <c r="E78" s="51" t="s">
        <v>26</v>
      </c>
      <c r="F78" s="52">
        <v>0.1</v>
      </c>
      <c r="G78" s="53">
        <f t="shared" si="27"/>
        <v>2120.4700000000003</v>
      </c>
      <c r="H78" s="54"/>
      <c r="I78" s="55">
        <v>1</v>
      </c>
      <c r="J78" s="53">
        <f t="shared" si="28"/>
        <v>2121</v>
      </c>
      <c r="K78" s="51" t="s">
        <v>26</v>
      </c>
    </row>
    <row r="79" spans="1:11" ht="18.75" x14ac:dyDescent="0.3">
      <c r="A79" s="66" t="s">
        <v>16</v>
      </c>
      <c r="B79" s="57"/>
      <c r="C79" s="58"/>
      <c r="D79" s="59"/>
      <c r="E79" s="60"/>
      <c r="F79" s="61"/>
      <c r="G79" s="62"/>
      <c r="H79" s="63"/>
      <c r="I79" s="64"/>
      <c r="J79" s="65"/>
      <c r="K79" s="60"/>
    </row>
    <row r="80" spans="1:11" ht="15.75" x14ac:dyDescent="0.25">
      <c r="A80" s="48" t="s">
        <v>94</v>
      </c>
      <c r="B80" s="49" t="s">
        <v>23</v>
      </c>
      <c r="C80" s="50">
        <v>4253</v>
      </c>
      <c r="D80" s="50">
        <f>C80</f>
        <v>4253</v>
      </c>
      <c r="E80" s="51" t="s">
        <v>26</v>
      </c>
      <c r="F80" s="52">
        <v>0.1</v>
      </c>
      <c r="G80" s="53">
        <f>+D80*(1+F80)</f>
        <v>4678.3</v>
      </c>
      <c r="H80" s="54"/>
      <c r="I80" s="55">
        <v>1</v>
      </c>
      <c r="J80" s="53">
        <f>ROUNDUP(G80*I80,0)</f>
        <v>4679</v>
      </c>
      <c r="K80" s="51" t="s">
        <v>26</v>
      </c>
    </row>
    <row r="81" spans="1:11" ht="18.75" x14ac:dyDescent="0.3">
      <c r="A81" s="66" t="s">
        <v>17</v>
      </c>
      <c r="B81" s="57"/>
      <c r="C81" s="58"/>
      <c r="D81" s="59"/>
      <c r="E81" s="60"/>
      <c r="F81" s="61"/>
      <c r="G81" s="62"/>
      <c r="H81" s="63"/>
      <c r="I81" s="64"/>
      <c r="J81" s="65"/>
      <c r="K81" s="60"/>
    </row>
    <row r="82" spans="1:11" ht="15.75" x14ac:dyDescent="0.25">
      <c r="A82" s="48" t="s">
        <v>96</v>
      </c>
      <c r="B82" s="49" t="s">
        <v>21</v>
      </c>
      <c r="C82" s="50">
        <f>218*3.12</f>
        <v>680.16</v>
      </c>
      <c r="D82" s="50">
        <f>C82</f>
        <v>680.16</v>
      </c>
      <c r="E82" s="51" t="s">
        <v>26</v>
      </c>
      <c r="F82" s="52">
        <v>0.1</v>
      </c>
      <c r="G82" s="53">
        <f>+D82*(1+F82)</f>
        <v>748.17600000000004</v>
      </c>
      <c r="H82" s="54"/>
      <c r="I82" s="55">
        <v>1</v>
      </c>
      <c r="J82" s="53">
        <f>ROUNDUP(G82*I82,0)</f>
        <v>749</v>
      </c>
      <c r="K82" s="51" t="s">
        <v>26</v>
      </c>
    </row>
    <row r="83" spans="1:11" ht="15.75" x14ac:dyDescent="0.25">
      <c r="A83" s="48" t="s">
        <v>97</v>
      </c>
      <c r="B83" s="49" t="s">
        <v>21</v>
      </c>
      <c r="C83" s="50">
        <f>338*3.12</f>
        <v>1054.56</v>
      </c>
      <c r="D83" s="50">
        <f t="shared" ref="D83:D85" si="31">C83</f>
        <v>1054.56</v>
      </c>
      <c r="E83" s="51" t="s">
        <v>26</v>
      </c>
      <c r="F83" s="52">
        <v>0.1</v>
      </c>
      <c r="G83" s="53">
        <f t="shared" ref="G83:G85" si="32">+D83*(1+F83)</f>
        <v>1160.0160000000001</v>
      </c>
      <c r="H83" s="54"/>
      <c r="I83" s="55">
        <v>1</v>
      </c>
      <c r="J83" s="53">
        <f t="shared" ref="J83:J85" si="33">ROUNDUP(G83*I83,0)</f>
        <v>1161</v>
      </c>
      <c r="K83" s="51" t="s">
        <v>26</v>
      </c>
    </row>
    <row r="84" spans="1:11" ht="15.75" x14ac:dyDescent="0.25">
      <c r="A84" s="48" t="s">
        <v>99</v>
      </c>
      <c r="B84" s="49" t="s">
        <v>21</v>
      </c>
      <c r="C84" s="50">
        <v>2147</v>
      </c>
      <c r="D84" s="50">
        <f t="shared" si="31"/>
        <v>2147</v>
      </c>
      <c r="E84" s="51" t="s">
        <v>26</v>
      </c>
      <c r="F84" s="52">
        <v>0.1</v>
      </c>
      <c r="G84" s="53">
        <f t="shared" ref="G84" si="34">+D84*(1+F84)</f>
        <v>2361.7000000000003</v>
      </c>
      <c r="H84" s="54"/>
      <c r="I84" s="55">
        <v>1</v>
      </c>
      <c r="J84" s="53">
        <f t="shared" ref="J84" si="35">ROUNDUP(G84*I84,0)</f>
        <v>2362</v>
      </c>
      <c r="K84" s="51" t="s">
        <v>26</v>
      </c>
    </row>
    <row r="85" spans="1:11" ht="15.75" x14ac:dyDescent="0.25">
      <c r="A85" s="48" t="s">
        <v>98</v>
      </c>
      <c r="B85" s="49" t="s">
        <v>21</v>
      </c>
      <c r="C85" s="50">
        <f>334*3.12</f>
        <v>1042.08</v>
      </c>
      <c r="D85" s="50">
        <f t="shared" si="31"/>
        <v>1042.08</v>
      </c>
      <c r="E85" s="51" t="s">
        <v>26</v>
      </c>
      <c r="F85" s="52">
        <v>0.1</v>
      </c>
      <c r="G85" s="53">
        <f t="shared" si="32"/>
        <v>1146.288</v>
      </c>
      <c r="H85" s="54"/>
      <c r="I85" s="55">
        <v>1</v>
      </c>
      <c r="J85" s="53">
        <f t="shared" si="33"/>
        <v>1147</v>
      </c>
      <c r="K85" s="51" t="s">
        <v>26</v>
      </c>
    </row>
    <row r="86" spans="1:11" ht="18.75" x14ac:dyDescent="0.3">
      <c r="A86" s="66" t="s">
        <v>18</v>
      </c>
      <c r="B86" s="57"/>
      <c r="C86" s="58"/>
      <c r="D86" s="59"/>
      <c r="E86" s="60"/>
      <c r="F86" s="61"/>
      <c r="G86" s="62"/>
      <c r="H86" s="63"/>
      <c r="I86" s="64"/>
      <c r="J86" s="65"/>
      <c r="K86" s="60"/>
    </row>
    <row r="87" spans="1:11" ht="15.75" x14ac:dyDescent="0.25">
      <c r="A87" s="48" t="s">
        <v>95</v>
      </c>
      <c r="B87" s="49" t="s">
        <v>24</v>
      </c>
      <c r="C87" s="50">
        <v>1928</v>
      </c>
      <c r="D87" s="50">
        <f>C87</f>
        <v>1928</v>
      </c>
      <c r="E87" s="51" t="s">
        <v>26</v>
      </c>
      <c r="F87" s="52">
        <v>0.1</v>
      </c>
      <c r="G87" s="53">
        <f>+D87*(1+F87)</f>
        <v>2120.8000000000002</v>
      </c>
      <c r="H87" s="54"/>
      <c r="I87" s="55">
        <v>1</v>
      </c>
      <c r="J87" s="53">
        <f>ROUNDUP(G87*I87,0)</f>
        <v>2121</v>
      </c>
      <c r="K87" s="51" t="s">
        <v>26</v>
      </c>
    </row>
    <row r="88" spans="1:11" ht="15.75" x14ac:dyDescent="0.25">
      <c r="A88" s="48" t="s">
        <v>19</v>
      </c>
      <c r="B88" s="49" t="s">
        <v>24</v>
      </c>
      <c r="C88" s="50">
        <v>1928</v>
      </c>
      <c r="D88" s="50">
        <f>C88</f>
        <v>1928</v>
      </c>
      <c r="E88" s="51" t="s">
        <v>26</v>
      </c>
      <c r="F88" s="52">
        <v>0.1</v>
      </c>
      <c r="G88" s="53">
        <f>+D88*(1+F88)</f>
        <v>2120.8000000000002</v>
      </c>
      <c r="H88" s="54"/>
      <c r="I88" s="55">
        <v>1</v>
      </c>
      <c r="J88" s="53">
        <f>ROUNDUP(G88*I88,0)</f>
        <v>2121</v>
      </c>
      <c r="K88" s="51" t="s">
        <v>26</v>
      </c>
    </row>
    <row r="89" spans="1:11" x14ac:dyDescent="0.25">
      <c r="D89"/>
      <c r="F89" s="21"/>
      <c r="G89" s="22"/>
      <c r="H89" s="23"/>
      <c r="I89"/>
      <c r="J89"/>
    </row>
    <row r="90" spans="1:11" x14ac:dyDescent="0.25">
      <c r="D90"/>
      <c r="F90" s="21"/>
      <c r="G90" s="22"/>
      <c r="H90" s="23"/>
      <c r="I90"/>
      <c r="J90"/>
    </row>
    <row r="91" spans="1:11" x14ac:dyDescent="0.25">
      <c r="D91"/>
      <c r="F91" s="21"/>
      <c r="G91" s="22"/>
      <c r="H91" s="23"/>
      <c r="I91"/>
      <c r="J91"/>
    </row>
    <row r="92" spans="1:11" ht="15.75" x14ac:dyDescent="0.25">
      <c r="C92" s="24"/>
      <c r="D92"/>
      <c r="E92" s="21"/>
      <c r="F92" s="22"/>
      <c r="G92" s="23"/>
      <c r="H92"/>
      <c r="I92"/>
      <c r="J92"/>
    </row>
    <row r="93" spans="1:11" x14ac:dyDescent="0.25">
      <c r="B93" s="69"/>
      <c r="D93"/>
      <c r="G93" s="21"/>
      <c r="H93" s="22"/>
      <c r="I93" s="23"/>
      <c r="J93"/>
    </row>
    <row r="94" spans="1:11" x14ac:dyDescent="0.25">
      <c r="B94" s="69"/>
      <c r="D94"/>
      <c r="G94" s="21"/>
      <c r="H94" s="22"/>
      <c r="I94" s="23"/>
      <c r="J94"/>
    </row>
    <row r="95" spans="1:11" x14ac:dyDescent="0.25">
      <c r="B95" s="69"/>
      <c r="D95"/>
      <c r="G95" s="21"/>
      <c r="H95" s="22"/>
      <c r="I95" s="23"/>
      <c r="J95"/>
    </row>
    <row r="96" spans="1:11" x14ac:dyDescent="0.25">
      <c r="B96" s="69"/>
      <c r="D96"/>
      <c r="G96" s="21"/>
      <c r="H96" s="22"/>
      <c r="I96" s="23"/>
      <c r="J96"/>
    </row>
  </sheetData>
  <printOptions horizontalCentered="1"/>
  <pageMargins left="0.2" right="0.2" top="0.25" bottom="0.25" header="0.05" footer="0.05"/>
  <pageSetup scale="55" fitToHeight="0" orientation="landscape" horizontalDpi="0" verticalDpi="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Baldwin</dc:creator>
  <cp:lastModifiedBy>shahpal</cp:lastModifiedBy>
  <cp:lastPrinted>2016-09-05T06:31:54Z</cp:lastPrinted>
  <dcterms:created xsi:type="dcterms:W3CDTF">2016-09-05T05:45:01Z</dcterms:created>
  <dcterms:modified xsi:type="dcterms:W3CDTF">2022-06-19T18:10:46Z</dcterms:modified>
</cp:coreProperties>
</file>